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4" rupBuild="21721"/>
  <workbookPr date1904="1" showInkAnnotation="0" autoCompressPictures="0"/>
  <bookViews>
    <workbookView xWindow="420" yWindow="80" windowWidth="25600" windowHeight="15540" tabRatio="500"/>
  </bookViews>
  <sheets>
    <sheet name="Cover sheet " sheetId="23" r:id="rId1"/>
    <sheet name="1. E1 Decisions" sheetId="22" r:id="rId2"/>
    <sheet name="2. E1 Justifications" sheetId="19" r:id="rId3"/>
    <sheet name="3. E2 Emotion Latencies " sheetId="7" r:id="rId4"/>
    <sheet name="4. E2 Decision Latencies" sheetId="6" r:id="rId5"/>
  </sheets>
  <calcPr calcId="140001" concurrentCalc="0"/>
  <extLst>
    <ext xmlns:mx="http://schemas.microsoft.com/office/mac/excel/2008/main" uri="{7523E5D3-25F3-A5E0-1632-64F254C22452}">
      <mx:ArchID Flags="2"/>
    </ext>
  </extLst>
</workbook>
</file>

<file path=xl/calcChain.xml><?xml version="1.0" encoding="utf-8"?>
<calcChain xmlns="http://schemas.openxmlformats.org/spreadsheetml/2006/main">
  <c r="J40" i="22" l="1"/>
  <c r="J45" i="22"/>
  <c r="I49" i="22"/>
  <c r="J52" i="22"/>
  <c r="J42" i="22"/>
  <c r="J41" i="22"/>
  <c r="K42" i="22"/>
  <c r="K41" i="22"/>
  <c r="K40" i="22"/>
  <c r="F193" i="22"/>
  <c r="F192" i="22"/>
  <c r="F191" i="22"/>
  <c r="F190" i="22"/>
  <c r="E193" i="22"/>
  <c r="E192" i="22"/>
  <c r="E191" i="22"/>
  <c r="E190" i="22"/>
  <c r="K47" i="22"/>
  <c r="K54" i="22"/>
  <c r="J47" i="22"/>
  <c r="J54" i="22"/>
  <c r="K46" i="22"/>
  <c r="K53" i="22"/>
  <c r="J46" i="22"/>
  <c r="J53" i="22"/>
  <c r="K45" i="22"/>
  <c r="K52" i="22"/>
  <c r="W458" i="19"/>
  <c r="H458" i="19"/>
  <c r="E232" i="19"/>
  <c r="E237" i="19"/>
  <c r="C239" i="19"/>
  <c r="E244" i="19"/>
  <c r="D230" i="19"/>
  <c r="D235" i="19"/>
  <c r="D242" i="19"/>
  <c r="G189" i="19"/>
  <c r="W459" i="19"/>
  <c r="W460" i="19"/>
  <c r="W461" i="19"/>
  <c r="V458" i="19"/>
  <c r="V459" i="19"/>
  <c r="V460" i="19"/>
  <c r="V461" i="19"/>
  <c r="U458" i="19"/>
  <c r="U459" i="19"/>
  <c r="U460" i="19"/>
  <c r="U461" i="19"/>
  <c r="T458" i="19"/>
  <c r="T459" i="19"/>
  <c r="T460" i="19"/>
  <c r="T461" i="19"/>
  <c r="S458" i="19"/>
  <c r="S459" i="19"/>
  <c r="S460" i="19"/>
  <c r="S461" i="19"/>
  <c r="R458" i="19"/>
  <c r="R459" i="19"/>
  <c r="R460" i="19"/>
  <c r="R461" i="19"/>
  <c r="Q458" i="19"/>
  <c r="Q459" i="19"/>
  <c r="Q460" i="19"/>
  <c r="Q461" i="19"/>
  <c r="P458" i="19"/>
  <c r="P459" i="19"/>
  <c r="P460" i="19"/>
  <c r="P461" i="19"/>
  <c r="O458" i="19"/>
  <c r="O459" i="19"/>
  <c r="O460" i="19"/>
  <c r="O461" i="19"/>
  <c r="M458" i="19"/>
  <c r="M459" i="19"/>
  <c r="M460" i="19"/>
  <c r="M461" i="19"/>
  <c r="L458" i="19"/>
  <c r="L459" i="19"/>
  <c r="L460" i="19"/>
  <c r="L461" i="19"/>
  <c r="K458" i="19"/>
  <c r="K459" i="19"/>
  <c r="K460" i="19"/>
  <c r="K461" i="19"/>
  <c r="J458" i="19"/>
  <c r="J459" i="19"/>
  <c r="J460" i="19"/>
  <c r="J461" i="19"/>
  <c r="I458" i="19"/>
  <c r="I459" i="19"/>
  <c r="I460" i="19"/>
  <c r="I461" i="19"/>
  <c r="H459" i="19"/>
  <c r="H460" i="19"/>
  <c r="H461" i="19"/>
  <c r="G458" i="19"/>
  <c r="G459" i="19"/>
  <c r="G460" i="19"/>
  <c r="G461" i="19"/>
  <c r="F458" i="19"/>
  <c r="F459" i="19"/>
  <c r="F460" i="19"/>
  <c r="F461" i="19"/>
  <c r="E458" i="19"/>
  <c r="E459" i="19"/>
  <c r="E460" i="19"/>
  <c r="E461" i="19"/>
  <c r="W455" i="19"/>
  <c r="W456" i="19"/>
  <c r="W457" i="19"/>
  <c r="V455" i="19"/>
  <c r="V456" i="19"/>
  <c r="V457" i="19"/>
  <c r="U455" i="19"/>
  <c r="U456" i="19"/>
  <c r="U457" i="19"/>
  <c r="T455" i="19"/>
  <c r="T456" i="19"/>
  <c r="T457" i="19"/>
  <c r="S455" i="19"/>
  <c r="S456" i="19"/>
  <c r="S457" i="19"/>
  <c r="R455" i="19"/>
  <c r="R456" i="19"/>
  <c r="R457" i="19"/>
  <c r="Q455" i="19"/>
  <c r="Q456" i="19"/>
  <c r="Q457" i="19"/>
  <c r="P455" i="19"/>
  <c r="P456" i="19"/>
  <c r="P457" i="19"/>
  <c r="O455" i="19"/>
  <c r="O456" i="19"/>
  <c r="O457" i="19"/>
  <c r="M455" i="19"/>
  <c r="M456" i="19"/>
  <c r="M457" i="19"/>
  <c r="L455" i="19"/>
  <c r="L456" i="19"/>
  <c r="L457" i="19"/>
  <c r="K455" i="19"/>
  <c r="K456" i="19"/>
  <c r="K457" i="19"/>
  <c r="J455" i="19"/>
  <c r="J456" i="19"/>
  <c r="J457" i="19"/>
  <c r="I455" i="19"/>
  <c r="I456" i="19"/>
  <c r="I457" i="19"/>
  <c r="H455" i="19"/>
  <c r="H456" i="19"/>
  <c r="H457" i="19"/>
  <c r="G455" i="19"/>
  <c r="G456" i="19"/>
  <c r="G457" i="19"/>
  <c r="F455" i="19"/>
  <c r="F456" i="19"/>
  <c r="F457" i="19"/>
  <c r="E455" i="19"/>
  <c r="E456" i="19"/>
  <c r="E457" i="19"/>
  <c r="L262" i="19"/>
  <c r="L263" i="19"/>
  <c r="L264" i="19"/>
  <c r="K262" i="19"/>
  <c r="K263" i="19"/>
  <c r="K264" i="19"/>
  <c r="J262" i="19"/>
  <c r="J263" i="19"/>
  <c r="J264" i="19"/>
  <c r="O262" i="19"/>
  <c r="O263" i="19"/>
  <c r="N262" i="19"/>
  <c r="N263" i="19"/>
  <c r="M262" i="19"/>
  <c r="M263" i="19"/>
  <c r="D232" i="19"/>
  <c r="D237" i="19"/>
  <c r="D244" i="19"/>
  <c r="E231" i="19"/>
  <c r="E236" i="19"/>
  <c r="E243" i="19"/>
  <c r="D231" i="19"/>
  <c r="D236" i="19"/>
  <c r="D243" i="19"/>
  <c r="E230" i="19"/>
  <c r="E235" i="19"/>
  <c r="E242" i="19"/>
  <c r="E222" i="19"/>
  <c r="E227" i="19"/>
  <c r="D222" i="19"/>
  <c r="D227" i="19"/>
  <c r="D221" i="19"/>
  <c r="D226" i="19"/>
  <c r="E220" i="19"/>
  <c r="E225" i="19"/>
  <c r="E221" i="19"/>
  <c r="D220" i="19"/>
  <c r="F110" i="7"/>
  <c r="F111" i="7"/>
  <c r="F112" i="7"/>
  <c r="G110" i="7"/>
  <c r="G111" i="7"/>
  <c r="G112" i="7"/>
  <c r="H110" i="7"/>
  <c r="H111" i="7"/>
  <c r="H112" i="7"/>
  <c r="F109" i="7"/>
  <c r="G109" i="7"/>
  <c r="H109" i="7"/>
  <c r="E110" i="7"/>
  <c r="E111" i="7"/>
  <c r="E112" i="7"/>
  <c r="E109" i="7"/>
  <c r="E69" i="7"/>
  <c r="F69" i="7"/>
  <c r="G69" i="7"/>
  <c r="H69" i="7"/>
  <c r="I69" i="7"/>
  <c r="J69" i="7"/>
  <c r="K69" i="7"/>
  <c r="L69" i="7"/>
  <c r="E70" i="7"/>
  <c r="F70" i="7"/>
  <c r="G70" i="7"/>
  <c r="H70" i="7"/>
  <c r="I70" i="7"/>
  <c r="J70" i="7"/>
  <c r="K70" i="7"/>
  <c r="L70" i="7"/>
  <c r="E71" i="7"/>
  <c r="F71" i="7"/>
  <c r="G71" i="7"/>
  <c r="H71" i="7"/>
  <c r="I71" i="7"/>
  <c r="J71" i="7"/>
  <c r="K71" i="7"/>
  <c r="L71" i="7"/>
  <c r="E72" i="7"/>
  <c r="F72" i="7"/>
  <c r="G72" i="7"/>
  <c r="H72" i="7"/>
  <c r="I72" i="7"/>
  <c r="J72" i="7"/>
  <c r="K72" i="7"/>
  <c r="L72" i="7"/>
  <c r="F34" i="7"/>
  <c r="F35" i="7"/>
  <c r="F36" i="7"/>
  <c r="G34" i="7"/>
  <c r="G35" i="7"/>
  <c r="G36" i="7"/>
  <c r="H34" i="7"/>
  <c r="H35" i="7"/>
  <c r="H36" i="7"/>
  <c r="I34" i="7"/>
  <c r="I35" i="7"/>
  <c r="I36" i="7"/>
  <c r="J34" i="7"/>
  <c r="J35" i="7"/>
  <c r="J36" i="7"/>
  <c r="K34" i="7"/>
  <c r="K35" i="7"/>
  <c r="K36" i="7"/>
  <c r="L34" i="7"/>
  <c r="L35" i="7"/>
  <c r="L36" i="7"/>
  <c r="F33" i="7"/>
  <c r="G33" i="7"/>
  <c r="H33" i="7"/>
  <c r="I33" i="7"/>
  <c r="J33" i="7"/>
  <c r="K33" i="7"/>
  <c r="L33" i="7"/>
  <c r="E34" i="7"/>
  <c r="E35" i="7"/>
  <c r="E36" i="7"/>
  <c r="E33" i="7"/>
  <c r="F136" i="6"/>
  <c r="F137" i="6"/>
  <c r="F138" i="6"/>
  <c r="G136" i="6"/>
  <c r="G137" i="6"/>
  <c r="G138" i="6"/>
  <c r="H136" i="6"/>
  <c r="H137" i="6"/>
  <c r="H138" i="6"/>
  <c r="F135" i="6"/>
  <c r="G135" i="6"/>
  <c r="H135" i="6"/>
  <c r="E136" i="6"/>
  <c r="E137" i="6"/>
  <c r="E138" i="6"/>
  <c r="E135" i="6"/>
  <c r="R256" i="6"/>
  <c r="R257" i="6"/>
  <c r="R258" i="6"/>
  <c r="R259" i="6"/>
  <c r="R260" i="6"/>
  <c r="R261" i="6"/>
  <c r="R262" i="6"/>
  <c r="R263" i="6"/>
  <c r="R264" i="6"/>
  <c r="R265" i="6"/>
  <c r="R266" i="6"/>
  <c r="R267" i="6"/>
  <c r="R268" i="6"/>
  <c r="R269" i="6"/>
  <c r="R270" i="6"/>
  <c r="R271" i="6"/>
  <c r="R272" i="6"/>
  <c r="R273" i="6"/>
  <c r="R274" i="6"/>
  <c r="R275" i="6"/>
  <c r="R276" i="6"/>
  <c r="R277" i="6"/>
  <c r="R278" i="6"/>
  <c r="R279" i="6"/>
  <c r="O256" i="6"/>
  <c r="O257" i="6"/>
  <c r="O258" i="6"/>
  <c r="O259" i="6"/>
  <c r="O260" i="6"/>
  <c r="O261" i="6"/>
  <c r="O262" i="6"/>
  <c r="O263" i="6"/>
  <c r="O264" i="6"/>
  <c r="O265" i="6"/>
  <c r="O266" i="6"/>
  <c r="O267" i="6"/>
  <c r="O268" i="6"/>
  <c r="O269" i="6"/>
  <c r="O270" i="6"/>
  <c r="O271" i="6"/>
  <c r="O272" i="6"/>
  <c r="O273" i="6"/>
  <c r="O274" i="6"/>
  <c r="O275" i="6"/>
  <c r="O276" i="6"/>
  <c r="O277" i="6"/>
  <c r="O278" i="6"/>
  <c r="O279" i="6"/>
  <c r="L256" i="6"/>
  <c r="L257" i="6"/>
  <c r="L258" i="6"/>
  <c r="L259" i="6"/>
  <c r="L260" i="6"/>
  <c r="L261" i="6"/>
  <c r="L262" i="6"/>
  <c r="L263" i="6"/>
  <c r="L264" i="6"/>
  <c r="L265" i="6"/>
  <c r="L266" i="6"/>
  <c r="L267" i="6"/>
  <c r="L268" i="6"/>
  <c r="L269" i="6"/>
  <c r="L270" i="6"/>
  <c r="L271" i="6"/>
  <c r="L272" i="6"/>
  <c r="L273" i="6"/>
  <c r="L274" i="6"/>
  <c r="L275" i="6"/>
  <c r="L276" i="6"/>
  <c r="L277" i="6"/>
  <c r="L278" i="6"/>
  <c r="L279" i="6"/>
  <c r="I256" i="6"/>
  <c r="I257" i="6"/>
  <c r="I258" i="6"/>
  <c r="I259" i="6"/>
  <c r="I260" i="6"/>
  <c r="I261" i="6"/>
  <c r="I262" i="6"/>
  <c r="I263" i="6"/>
  <c r="I264" i="6"/>
  <c r="I265" i="6"/>
  <c r="I266" i="6"/>
  <c r="I267" i="6"/>
  <c r="I268" i="6"/>
  <c r="I269" i="6"/>
  <c r="I270" i="6"/>
  <c r="I271" i="6"/>
  <c r="I272" i="6"/>
  <c r="I273" i="6"/>
  <c r="I274" i="6"/>
  <c r="I275" i="6"/>
  <c r="I276" i="6"/>
  <c r="I277" i="6"/>
  <c r="I278" i="6"/>
  <c r="I279" i="6"/>
  <c r="E71" i="6"/>
  <c r="F71" i="6"/>
  <c r="G71" i="6"/>
  <c r="H71" i="6"/>
  <c r="I71" i="6"/>
  <c r="J71" i="6"/>
  <c r="K71" i="6"/>
  <c r="L71" i="6"/>
  <c r="E72" i="6"/>
  <c r="F72" i="6"/>
  <c r="G72" i="6"/>
  <c r="H72" i="6"/>
  <c r="I72" i="6"/>
  <c r="J72" i="6"/>
  <c r="K72" i="6"/>
  <c r="L72" i="6"/>
  <c r="E73" i="6"/>
  <c r="F73" i="6"/>
  <c r="G73" i="6"/>
  <c r="H73" i="6"/>
  <c r="I73" i="6"/>
  <c r="J73" i="6"/>
  <c r="K73" i="6"/>
  <c r="L73" i="6"/>
  <c r="E74" i="6"/>
  <c r="F74" i="6"/>
  <c r="G74" i="6"/>
  <c r="H74" i="6"/>
  <c r="I74" i="6"/>
  <c r="J74" i="6"/>
  <c r="K74" i="6"/>
  <c r="L74" i="6"/>
  <c r="F33" i="6"/>
  <c r="F35" i="6"/>
  <c r="F36" i="6"/>
  <c r="G33" i="6"/>
  <c r="G35" i="6"/>
  <c r="G36" i="6"/>
  <c r="H33" i="6"/>
  <c r="H35" i="6"/>
  <c r="H36" i="6"/>
  <c r="L33" i="6"/>
  <c r="L35" i="6"/>
  <c r="L36" i="6"/>
  <c r="K33" i="6"/>
  <c r="K35" i="6"/>
  <c r="K36" i="6"/>
  <c r="J33" i="6"/>
  <c r="J35" i="6"/>
  <c r="J36" i="6"/>
  <c r="I33" i="6"/>
  <c r="I35" i="6"/>
  <c r="I36" i="6"/>
  <c r="F34" i="6"/>
  <c r="G34" i="6"/>
  <c r="H34" i="6"/>
  <c r="L34" i="6"/>
  <c r="K34" i="6"/>
  <c r="J34" i="6"/>
  <c r="I34" i="6"/>
  <c r="E33" i="6"/>
  <c r="E35" i="6"/>
  <c r="E36" i="6"/>
  <c r="E34" i="6"/>
</calcChain>
</file>

<file path=xl/sharedStrings.xml><?xml version="1.0" encoding="utf-8"?>
<sst xmlns="http://schemas.openxmlformats.org/spreadsheetml/2006/main" count="1388" uniqueCount="570">
  <si>
    <t>Dumbfounded/Non-explanations</t>
    <phoneticPr fontId="10" type="noConversion"/>
  </si>
  <si>
    <t>See 1-3 below</t>
  </si>
  <si>
    <t>Square Root 60</t>
    <phoneticPr fontId="8" type="noConversion"/>
  </si>
  <si>
    <t>Mean</t>
    <phoneticPr fontId="10" type="noConversion"/>
  </si>
  <si>
    <t>SD</t>
    <phoneticPr fontId="10" type="noConversion"/>
  </si>
  <si>
    <t>Sq Rt</t>
    <phoneticPr fontId="10" type="noConversion"/>
  </si>
  <si>
    <t>SE</t>
    <phoneticPr fontId="10" type="noConversion"/>
  </si>
  <si>
    <t>Wilcoxon Signed Rank Test:</t>
    <phoneticPr fontId="10" type="noConversion"/>
  </si>
  <si>
    <r>
      <t xml:space="preserve">z = -.487, </t>
    </r>
    <r>
      <rPr>
        <i/>
        <sz val="10"/>
        <rFont val="Verdana"/>
      </rPr>
      <t>p</t>
    </r>
    <r>
      <rPr>
        <sz val="10"/>
        <rFont val="Verdana"/>
      </rPr>
      <t xml:space="preserve"> = .627</t>
    </r>
    <phoneticPr fontId="10" type="noConversion"/>
  </si>
  <si>
    <t>Sq Rt</t>
    <phoneticPr fontId="10" type="noConversion"/>
  </si>
  <si>
    <t>Wilcoxon Signed Rank Test Result:</t>
    <phoneticPr fontId="10" type="noConversion"/>
  </si>
  <si>
    <r>
      <t xml:space="preserve">z = -2.768, </t>
    </r>
    <r>
      <rPr>
        <i/>
        <sz val="10"/>
        <rFont val="Verdana"/>
      </rPr>
      <t>p</t>
    </r>
    <r>
      <rPr>
        <sz val="10"/>
        <rFont val="Verdana"/>
      </rPr>
      <t xml:space="preserve"> = .006, r = .41</t>
    </r>
    <phoneticPr fontId="10" type="noConversion"/>
  </si>
  <si>
    <t xml:space="preserve">CLASSIFICATION  </t>
    <phoneticPr fontId="10" type="noConversion"/>
  </si>
  <si>
    <t>AS EMOTIVE (1=EMOTION, 0 = NOT-EMOTIVE)</t>
    <phoneticPr fontId="10" type="noConversion"/>
  </si>
  <si>
    <t>OF TYPE OF REASON (1-9)</t>
    <phoneticPr fontId="10" type="noConversion"/>
  </si>
  <si>
    <t>Emotions (note this is NOT an equivalent category to emotive justifications, it is a statement of emotion only)</t>
    <phoneticPr fontId="10" type="noConversion"/>
  </si>
  <si>
    <t>“I couldn’t decide whose life to choose. I don’t believe that one life is less important than five. If I had pushed him I would have made a decision who was supposed to die. It shouldn’t have been my decision”</t>
  </si>
  <si>
    <t>“I was the driver of the train and therefore responsible for the course it took. I would have felt directly responsible for the deaths of 5 people had I not hit the switch. I felt I chose the lesser of two evils.”</t>
  </si>
  <si>
    <t>“I felt scared, but I also felt right in doing it.”</t>
  </si>
  <si>
    <t>“It would be wrong for me to choose to end the life of another, taking the responsibility of his death would kill me more than accepting the unfortunate deaths of the other men.”</t>
  </si>
  <si>
    <t>“I was stunned and it all happened too quickly. I could never make the decision to directly take a life.”</t>
  </si>
  <si>
    <t>“The lives of the 5 men were more directly in my hands so I would have been responsible for 5 deaths as opposed to 1.”</t>
  </si>
  <si>
    <t>Mild</t>
  </si>
  <si>
    <t>Strong</t>
  </si>
  <si>
    <t>IndirectActionStrong</t>
  </si>
  <si>
    <t>Action</t>
  </si>
  <si>
    <t>Inaction</t>
  </si>
  <si>
    <t>Difference</t>
  </si>
  <si>
    <t>Impersonal minus personal</t>
  </si>
  <si>
    <t>Plus = impersonal slower, personal faster</t>
  </si>
  <si>
    <t>Minus = impersonal faster, personal slower</t>
  </si>
  <si>
    <t>IMPERSONAL</t>
  </si>
  <si>
    <t>PERSONAL</t>
  </si>
  <si>
    <t>Figure  1 Percentages of emotive justifications for personal and impersonal dilemmas in the non-directed, emotion-directed and reason-directed conditions in Experiment 2.</t>
  </si>
  <si>
    <t>1. JUSTIFICATIONS PROVIDED BY PARTICIPANTS IN EXPERIMENT 1</t>
  </si>
  <si>
    <t>LOG IMPERSONAL</t>
  </si>
  <si>
    <t>LOG PERSONAL</t>
  </si>
  <si>
    <t>3. Emotion Latencies collapsed to Personal vs Impersonal</t>
  </si>
  <si>
    <t>9 out of  184 = 4.89%</t>
  </si>
  <si>
    <t>LogImpersonal</t>
  </si>
  <si>
    <t>Log Personal</t>
  </si>
  <si>
    <r>
      <t xml:space="preserve">3. </t>
    </r>
    <r>
      <rPr>
        <b/>
        <sz val="10"/>
        <rFont val="Verdana"/>
      </rPr>
      <t xml:space="preserve">Decision Latencies with Outliers Replaced </t>
    </r>
    <r>
      <rPr>
        <b/>
        <sz val="10"/>
        <rFont val="Verdana"/>
      </rPr>
      <t xml:space="preserve">NATURAL LOG TRANSFORM </t>
    </r>
  </si>
  <si>
    <t xml:space="preserve">4. Decision Latencies collapsed to Personal and Impersonal </t>
  </si>
  <si>
    <t>(DATA ENTERED INTO SPSS AND REPORTED IN PAPER)</t>
  </si>
  <si>
    <t xml:space="preserve">LATENCIES TO READ THE EMOTION, E.G.  'Facing this choice, Luke feels some strong/mild emotions'.  </t>
  </si>
  <si>
    <t>“I didn’t touch the switch because then the situation was out of my control and in a way, I wasn’t responsible for anyone dying because the event just happened without my participation.”</t>
  </si>
  <si>
    <t>“I felt dread for the five men on the tracks but I knew I couldn’t kill an innocent man to save them.”</t>
  </si>
  <si>
    <t>“as before, I would do nothing, so that the event would unfold without my participation and so I would not feel guilty for pushing the man to his death as I decided not to take part in events.”</t>
  </si>
  <si>
    <t>“I felt that although I caused the death of 5 workmen instead of one, I made the right decision as the man on the bridge had nothing to do with the incident and therefore did not deserve to die.”</t>
  </si>
  <si>
    <t>“That whatever was meant to be would be as I believe in fate and it wasn’t up to me to change that”.</t>
  </si>
  <si>
    <t>“I couldn’t affect a stranger, who hXXn’t to do anything with it to change what would have happened anyway.”</t>
  </si>
  <si>
    <t>“While it would seem like the greater good to push, the man, he wasn’t involved in the situation and didn’t have a chance to avoid it”.</t>
  </si>
  <si>
    <t>“I couldn’t kill that one man who would not naturally have been in danger. I tried to think of an alternative.”</t>
  </si>
  <si>
    <t>“I couldn’t value somebody’s life more than others. It’s not right too say one life is less important than five.”</t>
  </si>
  <si>
    <t>“I doubted my ability to push the man over the bridge. I doubted that this would stop the train in any case.”</t>
  </si>
  <si>
    <t>“Concerned about the consequences of my actions, panic”.</t>
  </si>
  <si>
    <t>“Uncertainty, doubt, scary, frightened, empowerment, aprehension”</t>
  </si>
  <si>
    <t>“I had to choose between 2 bad outcomes, one involved less loss of life. So I chose it”.</t>
  </si>
  <si>
    <t>“I was too scared to do it. Even though it could have saved 5 lives, it would be too hard to do it myself.”</t>
  </si>
  <si>
    <t xml:space="preserve">“Shock, anxiety and stress. Being the one to actually cause a death like that I couldn’t do. Physically pushing him would be too much, I wouldn’t be able to live with myself”. </t>
  </si>
  <si>
    <t>“While saving 5 lives in exchange for 1 might seem like the better option, the person who would need to be pushed probably wouldn’t appreciate the decision being made for them.”</t>
    <phoneticPr fontId="8" type="noConversion"/>
  </si>
  <si>
    <t>2. EMOTIVE JUSTIFICATIONS BY CONDITION</t>
  </si>
  <si>
    <t>Frequencies</t>
    <phoneticPr fontId="8" type="noConversion"/>
  </si>
  <si>
    <t>Percentages</t>
    <phoneticPr fontId="8" type="noConversion"/>
  </si>
  <si>
    <t>SD/100</t>
    <phoneticPr fontId="8" type="noConversion"/>
  </si>
  <si>
    <t>SD</t>
    <phoneticPr fontId="8" type="noConversion"/>
  </si>
  <si>
    <t>Square root 60</t>
    <phoneticPr fontId="8" type="noConversion"/>
  </si>
  <si>
    <t>SE</t>
    <phoneticPr fontId="8" type="noConversion"/>
  </si>
  <si>
    <t xml:space="preserve">3. REASON TYPES  </t>
  </si>
  <si>
    <t>TRAIN</t>
  </si>
  <si>
    <t>Reason1TrainUtil</t>
    <phoneticPr fontId="8" type="noConversion"/>
  </si>
  <si>
    <t>Reason2TrainPersResponsibility</t>
    <phoneticPr fontId="8" type="noConversion"/>
  </si>
  <si>
    <t>Reason3TrainDirectKill</t>
    <phoneticPr fontId="8" type="noConversion"/>
  </si>
  <si>
    <t>Reason4TrainEmotions</t>
    <phoneticPr fontId="8" type="noConversion"/>
  </si>
  <si>
    <t>Reason5TrainDumbfounded</t>
    <phoneticPr fontId="8" type="noConversion"/>
  </si>
  <si>
    <t>Reason6TrainDeontological</t>
    <phoneticPr fontId="8" type="noConversion"/>
  </si>
  <si>
    <t>Reason7TrainUninvolved</t>
    <phoneticPr fontId="8" type="noConversion"/>
  </si>
  <si>
    <t>Reason8TrainDoubt</t>
    <phoneticPr fontId="8" type="noConversion"/>
  </si>
  <si>
    <t>Reason9TrainOther</t>
    <phoneticPr fontId="8" type="noConversion"/>
  </si>
  <si>
    <t>Freq</t>
    <phoneticPr fontId="8" type="noConversion"/>
  </si>
  <si>
    <t>Mean</t>
    <phoneticPr fontId="8" type="noConversion"/>
  </si>
  <si>
    <t>Percentage</t>
    <phoneticPr fontId="8" type="noConversion"/>
  </si>
  <si>
    <t>SD</t>
    <phoneticPr fontId="8" type="noConversion"/>
  </si>
  <si>
    <t>Square RootN</t>
    <phoneticPr fontId="8" type="noConversion"/>
  </si>
  <si>
    <t>The 5 sheets in this file (see bottom left for navigation) contain the data reported in Experiment 1 and Experiment 2 in:</t>
  </si>
  <si>
    <t>(see 1-3 below for classifcations as emotive and types of reasons)</t>
  </si>
  <si>
    <t>“If I hit the switch I would be intentionally killing the man. If I did nothing, it would be horrible but but I could shout at the men to try and get them to move but I would not be killing anyone”.</t>
  </si>
  <si>
    <t>“My conscience would destroy me if I did nothing to save 5 than to save them by risking one”.</t>
  </si>
  <si>
    <t>“I don’t want to be the cause of death of another individual. Its not my fault that those five people died by it would have been my faut if that one person died”.</t>
  </si>
  <si>
    <t>“If I don’t push the man off the bridge, five people, as a minimum will die, it is possible that many more on the train and subsequently on the journey will die hence there is a minimum net gain of four.”</t>
    <phoneticPr fontId="8" type="noConversion"/>
  </si>
  <si>
    <t>“It is better to save more lives than just one”.</t>
    <phoneticPr fontId="8" type="noConversion"/>
  </si>
  <si>
    <t>“couldn’t kill someone else if I could jump myself.”</t>
    <phoneticPr fontId="8" type="noConversion"/>
  </si>
  <si>
    <t>“I knew they were all in danger and felt it was better for one to die instead of 5.”</t>
    <phoneticPr fontId="8" type="noConversion"/>
  </si>
  <si>
    <t>“I felt terrified, but knew I couldn’t cope with taking someone else’s life even to save the five.”</t>
    <phoneticPr fontId="8" type="noConversion"/>
  </si>
  <si>
    <t>“I had six people’s lives in my hands. By actively pressing the switch I knew I was doing an action that would kill a man, effectively making me a murderer. However, if I remained passive I would have let 5 men die. Although I’m not a utilitarian thinker, at that moment in time saving five lives instead of one seemed the better option.”</t>
    <phoneticPr fontId="8" type="noConversion"/>
  </si>
  <si>
    <t>“Pressing a switch to decide who dies a group of 5 or 1 is easier because I could distance myself from my actions. I could not condone pushing the guy, no matter the consequences”.</t>
    <phoneticPr fontId="8" type="noConversion"/>
  </si>
  <si>
    <t>“I chose to save the five instead of one. While the choice was a terrible one I felt no regret for it.”</t>
    <phoneticPr fontId="8" type="noConversion"/>
  </si>
  <si>
    <t>“The lives of the five outweighed the one, and though that may seem Machiavelian, and was a decision I’ll have to live with forever, sometimes the hardest choice has to come at a terrible cost for the greater good.”</t>
    <phoneticPr fontId="8" type="noConversion"/>
  </si>
  <si>
    <t>“5 people dying seems worse than 1.”</t>
    <phoneticPr fontId="8" type="noConversion"/>
  </si>
  <si>
    <t>“Couldn’t bring myself to actually do it.”</t>
  </si>
  <si>
    <t>“This time I felt I had the right to make the decision because I was directly involved in the scenario, as were all the workers”.</t>
    <phoneticPr fontId="8" type="noConversion"/>
  </si>
  <si>
    <t>“A quick look left and right mean an unpleasant outcome either way. Although not a comfortable decision the aftermath of going right seemed slightly less hideous.”</t>
    <phoneticPr fontId="8" type="noConversion"/>
  </si>
  <si>
    <t>“These was nothing I could do in this situation, it could not have been fair to sacrifice this man when I could’ve sacrificed myself”.</t>
    <phoneticPr fontId="8" type="noConversion"/>
  </si>
  <si>
    <t>“I knew whatever decision I made it would result in the death of workman. I thought about the families of the workmen. And I decided it was better to kill one workman than five.”</t>
    <phoneticPr fontId="8" type="noConversion"/>
  </si>
  <si>
    <t>“Shock, scared”.</t>
  </si>
  <si>
    <t>“Couldn’t kill someone not in danger to save five even though it would be less casualties”.</t>
  </si>
  <si>
    <t>“Time was pressing and I had to weight the alternatives and make a quick decision. I did not know any of them so it was a question of mere mathematics in the end.”</t>
    <phoneticPr fontId="8" type="noConversion"/>
  </si>
  <si>
    <t>Even if I might have saved the five workmen, I could not bring myself to push the man. I would have been to close and personal and I would have had to look him in the eye”.</t>
    <phoneticPr fontId="8" type="noConversion"/>
  </si>
  <si>
    <t>“If I didn’t hit the switch then 5 workmen would die. I saved the lives of 5 at the expense of one. I had no other choice”.</t>
    <phoneticPr fontId="8" type="noConversion"/>
  </si>
  <si>
    <t>“Me pushing a man off the bridge would result in me being a murderer. This body more than likely would not have stopped the train and it might have caused it to crash resulting in the injuries or deaths of those on board. It is also not solely up to me to stop the train.”</t>
    <phoneticPr fontId="8" type="noConversion"/>
  </si>
  <si>
    <t>“Essentially + morally helpless. Hitting the switch felt like saving lives rather than killing the individual. I aimed to optimise utility. I felt panicked and felt I needed to act in some way.”</t>
    <phoneticPr fontId="8" type="noConversion"/>
  </si>
  <si>
    <t>“Shock, panic + indecision. On acting I wanted to preserve life optimally but could not feel direct responsibility for a death. I feel murder is inexcusable whereas the non-prevention of deaths, while undesirable, is more permissable.”</t>
    <phoneticPr fontId="8" type="noConversion"/>
  </si>
  <si>
    <t>“It is better that one might die so that five live, as I am under the assumption that the five that live will live full and prosperious lives.”</t>
    <phoneticPr fontId="8" type="noConversion"/>
  </si>
  <si>
    <t>“I knew it was my responsibility, and because I only had to push I button I was able to act quickly.”</t>
    <phoneticPr fontId="8" type="noConversion"/>
  </si>
  <si>
    <t>“I realised what I had to do, but I just wasn’t able to do it. So I did nothing”.</t>
    <phoneticPr fontId="8" type="noConversion"/>
  </si>
  <si>
    <t>“Again, I could not physically bring myself to take action. I could never live with myself knowing that I was actively involved in killing someone. By not taking action, I remained an innocent bystander.”</t>
    <phoneticPr fontId="8" type="noConversion"/>
  </si>
  <si>
    <t>“I could not bring myself to physically push that man off the bridge. By doing nothing, the train technically killed those 5 men, not me. I couldn’t be 100% sure the train was not going to hit those men.”</t>
    <phoneticPr fontId="8" type="noConversion"/>
  </si>
  <si>
    <t>“I knew that if all 5 men were saved it would be easier to alert the one railway worker and possible save him.”</t>
    <phoneticPr fontId="8" type="noConversion"/>
  </si>
  <si>
    <t>“hesitation, fear and confusion. But I know it was the right decision.”</t>
  </si>
  <si>
    <t>“I thought that it was worth effectively causing the death of one man to save five others, even if it meant me acting to make that happen.”</t>
    <phoneticPr fontId="8" type="noConversion"/>
  </si>
  <si>
    <t>“This was a much harder decision to make as pushing someone off a bridge is much more immediate than pushing a button but I still thought it was worth sacrificing one to save five.”</t>
    <phoneticPr fontId="8" type="noConversion"/>
  </si>
  <si>
    <t>“In those seconds I realised causing a person’s death couldn’t be avoided so I chose to cause only one instead of five deaths.”</t>
    <phoneticPr fontId="8" type="noConversion"/>
  </si>
  <si>
    <t>“I couldn’t just push a total stranger in front of a train, even though it might have saved 5 other people.”</t>
    <phoneticPr fontId="8" type="noConversion"/>
  </si>
  <si>
    <t>“I knew that if I just sat there and did nothing, 5 people would have died, but if I took the situation into my own hands, I knew I would only kill one. (not that I have the right to value 5 mens lives over one)”</t>
    <phoneticPr fontId="8" type="noConversion"/>
  </si>
  <si>
    <t>“but I just couldn’t push someone on the tracks with my bear hands.”</t>
    <phoneticPr fontId="8" type="noConversion"/>
  </si>
  <si>
    <t>“I decided it was better to save the 5 mens lives and lose one, than lose 5 and save one, it was a difficult decision, especially as I had to direct the train towards a human being”</t>
    <phoneticPr fontId="8" type="noConversion"/>
  </si>
  <si>
    <t>“I was the only person in control of this situation and my capacity + knowledge as a train driver meant I knew for sure that I could save 5 peoples lives instead of one persons and as sad as the situation is, I think I made the best decision I could have.”</t>
    <phoneticPr fontId="8" type="noConversion"/>
  </si>
  <si>
    <t>“I didn’t know for sure that pushing the passer-by would stop the train and could not live with 6 people dying, one of whom I had actually killed unnecessarily myself”.</t>
    <phoneticPr fontId="8" type="noConversion"/>
  </si>
  <si>
    <t>“I thought that the single person might have more of a chance to get out of the way.”</t>
    <phoneticPr fontId="8" type="noConversion"/>
  </si>
  <si>
    <t>“The thought of pushing the man in front of the train never occurred to me. I tried to call out to the men in danger. I couldn’t take the decision to take a life, as it was not mine to take”.</t>
    <phoneticPr fontId="8" type="noConversion"/>
  </si>
  <si>
    <t>“The train was under my control. I personally would kill 5 or 1. I chose the least”.</t>
    <phoneticPr fontId="8" type="noConversion"/>
  </si>
  <si>
    <t>“Although I had an option to save five men by killing one I couldn’t bring myself to do it. Then I would be the sole architect of his death.</t>
    <phoneticPr fontId="8" type="noConversion"/>
  </si>
  <si>
    <t>“Again, similar to the last answer, but more difficult this time as the act of pushing someone to their death (when I could have thrown myself) is slightly different to the act of pushing a button. I am unsure what I would have done here – more people the better likelihood of being able to notice the train. Perhaps I would have changed the tracks! But if not – the reason would have been pure shock – as I’m not sure if I can make these decisions properly!”</t>
    <phoneticPr fontId="8" type="noConversion"/>
  </si>
  <si>
    <t>“If I made the decision to push the man, I did not know for definite if it would save the lives of the 5 men. If I were to push the man, I would always have felt I committed murder as I could have thrown myself on the tracks instead! But alas, my instinct to survive is too great for me to give up my own life. I would have just tried to shout as loud as I could!”</t>
    <phoneticPr fontId="8" type="noConversion"/>
  </si>
  <si>
    <t>“fear, horror, then I choose the most logical solution”.</t>
  </si>
  <si>
    <t>“I felt sorry for the 5 workmen, but couldn’t do anything to save them”.</t>
  </si>
  <si>
    <t>“Pushing that man over the bridge would mean that I was responsible for killing him and saving the 5 men would not be worth that guilt.”</t>
    <phoneticPr fontId="8" type="noConversion"/>
  </si>
  <si>
    <t>“It was easy to carry out and fast to change 1 life for 5.”</t>
    <phoneticPr fontId="8" type="noConversion"/>
  </si>
  <si>
    <t>“I knew it was a straight choice b/t 5 and one and my inaction caused the death of more people. But I couldn’t actively kill that one fella. Shit man.”</t>
    <phoneticPr fontId="8" type="noConversion"/>
  </si>
  <si>
    <t>“I saw the train and was horrified to see what was about to happen. I just couldn’t stop the train!”</t>
    <phoneticPr fontId="8" type="noConversion"/>
  </si>
  <si>
    <t>“I was going to have to live with the consequences either way. I was driving the train I could do something that would result in less loss of life, so I felt I had to do something. That’s why I chose to hit the switch”.</t>
    <phoneticPr fontId="8" type="noConversion"/>
  </si>
  <si>
    <t>“I panicked. I saw the group of men first and had to do something. I just reacted when I saw the larger man, I almost didn’t even see him as a man, just a tool to save the other men. If I was to do it over I don’t know if I’d do the same.”</t>
    <phoneticPr fontId="8" type="noConversion"/>
  </si>
  <si>
    <t>“I couldn’t move I didn’t know what to do I froze.”</t>
  </si>
  <si>
    <t>“I relised that if I was to push the man his blood is on my hands the others I could not save it was not my fault to take a life!!”</t>
    <phoneticPr fontId="8" type="noConversion"/>
  </si>
  <si>
    <t>“I felt the likelihood of one being able to jump out of the way was greater than 5 people having that opportunity.”</t>
    <phoneticPr fontId="8" type="noConversion"/>
  </si>
  <si>
    <t>“Although the prospect of killing one to save others is horrid it was for the greater good.”</t>
    <phoneticPr fontId="8" type="noConversion"/>
  </si>
  <si>
    <t>“I didn’t hit it because I thought what was meant to happen would happen and didn’t have time to think of it”.</t>
    <phoneticPr fontId="8" type="noConversion"/>
  </si>
  <si>
    <t>“I saw the group of workmen and realised they were going to be run over by the train. I looked to the right and saw one guy and I thought maybe he might have a better chance of getting off the track in time to escape the train”.</t>
    <phoneticPr fontId="8" type="noConversion"/>
  </si>
  <si>
    <t>“I was shocked the idea to push the man even came into my head. Although I thought it I knew there was no way I’d be able to carry it through.”</t>
    <phoneticPr fontId="8" type="noConversion"/>
  </si>
  <si>
    <t>“I couldn’t be certain that the man would stop the train, and couldn’t actually push someone to their death. Pushing a switch is much more impersonal”.</t>
    <phoneticPr fontId="8" type="noConversion"/>
  </si>
  <si>
    <t>“I could only think that to ruin one life is less than 5 and even though I chose to kill him, I also chose to save five others”.</t>
    <phoneticPr fontId="8" type="noConversion"/>
  </si>
  <si>
    <t>“I knew that I could kill one man to save the 5 workers but I don’t think I could die with his death directly at my hands.”</t>
    <phoneticPr fontId="8" type="noConversion"/>
  </si>
  <si>
    <t>“I wanted to minimize loss of life and also wondered why these men wouldn’t just jump off the tracks…”.</t>
    <phoneticPr fontId="8" type="noConversion"/>
  </si>
  <si>
    <t>“I wasn’t convinced that XXXXXXX another party to the accident would actually save the other five.”</t>
    <phoneticPr fontId="8" type="noConversion"/>
  </si>
  <si>
    <t>“Going straight towards one person, there would be more chance of 1 getting out of the way than 5, especially if I blew the train’s horn, which I did.”</t>
    <phoneticPr fontId="8" type="noConversion"/>
  </si>
  <si>
    <t>“The one thing I was sure of was that I would not be able to live with actively causing the death of 1 person, which is what pushing the person off the bridge would have meant.”</t>
    <phoneticPr fontId="8" type="noConversion"/>
  </si>
  <si>
    <t>“(I’m finding it difficult to imagine myself in that situation – that I focused on how many people could be killed in that instance – to kill one but save four.)”</t>
    <phoneticPr fontId="8" type="noConversion"/>
  </si>
  <si>
    <t>“I wouldn’t have thought that the large man would have stopped the death of the other men. Also, by actively pushing him, I would be killing him myself rather than him being in the path of a runaway train.”</t>
    <phoneticPr fontId="8" type="noConversion"/>
  </si>
  <si>
    <t>“I could have not acted and taken no responceability for the situation. But I was there, I had to act and to me 1 life is a terrible loss but 1 vs. 5 deaths is much less of a tragidy”.</t>
    <phoneticPr fontId="8" type="noConversion"/>
  </si>
  <si>
    <t>“I just could not push someone to their death. 5 lives is much more of a tragidy but I could not live with myself knowing I physically push a stranger to their death.”</t>
    <phoneticPr fontId="8" type="noConversion"/>
  </si>
  <si>
    <t>“If I actively switched the track of the train, then it would solely be my fault that the one person died even though I would be saving the 5 that it was originally headed for.”</t>
    <phoneticPr fontId="8" type="noConversion"/>
  </si>
  <si>
    <t>“If I pushed the man I would be a murderer. Another way to save the 5 men would be to warn them to get off the tracks”.</t>
    <phoneticPr fontId="8" type="noConversion"/>
  </si>
  <si>
    <t>“…that deciding the fate of five instead of one didn’t seem logical, the power to save lives out weighted the decision to loose five.”</t>
    <phoneticPr fontId="8" type="noConversion"/>
  </si>
  <si>
    <t>“…that why should I sacrifice one man’s life instead of my own all in the situation were innocent but it seemed to be fate to not in danger someone else.”</t>
    <phoneticPr fontId="8" type="noConversion"/>
  </si>
  <si>
    <t>“I was in control, one death or five, either track had it’s dangers. However, I tried to avoid killing anyone.”</t>
    <phoneticPr fontId="8" type="noConversion"/>
  </si>
  <si>
    <t>“I was at wheel of a runaway train, I saw an incoming train heading directly at 5 workers. In order to save them I had to divert the train to the other side, where unfortunately there was one worker as well. I figured, better one death than five. I wish I could XXXXXX this.”</t>
    <phoneticPr fontId="8" type="noConversion"/>
  </si>
  <si>
    <t>“I was at the bridge when I saw an incoming train; it was heading directly at five workers. I did nothing to stop this, I guess I could push a person nearby to save them, but that felt like murder.”</t>
    <phoneticPr fontId="8" type="noConversion"/>
  </si>
  <si>
    <t>“I felt I had to make a decision I didn’t actually push or kill anyone but hit the switch, there is still a stronger possibility the one guy would survive”.</t>
    <phoneticPr fontId="8" type="noConversion"/>
  </si>
  <si>
    <t>“It wasn’t my decision to take a life or intervene in such a way to cause a death. The one death would have been my fault, but other men’s death were not”.</t>
    <phoneticPr fontId="8" type="noConversion"/>
  </si>
  <si>
    <t>“I thought killing one was better than killing 5”.</t>
    <phoneticPr fontId="8" type="noConversion"/>
  </si>
  <si>
    <t>“I decided not to kill the big man because it’s a bit different if you have to push someone of a bridge.”</t>
    <phoneticPr fontId="8" type="noConversion"/>
  </si>
  <si>
    <t>“I thought it was for the greater good, the best of a bad situation.”</t>
    <phoneticPr fontId="8" type="noConversion"/>
  </si>
  <si>
    <t>“Calm. I knew I had to make a choice, and the reasoning was: If I were to have killed 5, I’d have known the fault was mine, despite not actually doing anything. I had the opportunity to prevent harm, so I did”.</t>
    <phoneticPr fontId="8" type="noConversion"/>
  </si>
  <si>
    <t>“The choice was between 1 person dying or 5 so I had to make a choice for the least suffering”.</t>
    <phoneticPr fontId="8" type="noConversion"/>
  </si>
  <si>
    <t>“Well the stranger wasn’t involved in the incident and could have jumped himself so it would have been wrong to push him”.</t>
    <phoneticPr fontId="8" type="noConversion"/>
  </si>
  <si>
    <t>“5 lives saved is better than one.”</t>
    <phoneticPr fontId="8" type="noConversion"/>
  </si>
  <si>
    <t>“I could not kill the man. That was not his destiny”.</t>
  </si>
  <si>
    <t>“I was responsible for the train 1 dead person is better than 5.”</t>
    <phoneticPr fontId="8" type="noConversion"/>
  </si>
  <si>
    <t>“I dont have the right to end someone eles life. Even if it saves 5 other people. Just as someone else can end mine.”</t>
    <phoneticPr fontId="8" type="noConversion"/>
  </si>
  <si>
    <t>“It just felt like the right thing”.</t>
  </si>
  <si>
    <t>“I couldn’t bring myself to kill an innocent man to save other people. It was too much of a commitment: his life vs the others.”</t>
    <phoneticPr fontId="8" type="noConversion"/>
  </si>
  <si>
    <t>“I just felt the lives of 5 men are worth more than 1 life.”</t>
  </si>
  <si>
    <t>“Where it was easier to press a switch to take a mans life, to physically push him is different. I regret not pushing him”.</t>
    <phoneticPr fontId="8" type="noConversion"/>
  </si>
  <si>
    <t>“Train is my responsibility – hitting these 5 men by doing nothing is still my fault. Better to hit just 1”.</t>
    <phoneticPr fontId="8" type="noConversion"/>
  </si>
  <si>
    <t>“Horror at what would happen but couldn’t actively kill someone despite potential benefits. Letting events unfold without participating seems like the deaths wouldn’t really be my fault”.</t>
    <phoneticPr fontId="8" type="noConversion"/>
  </si>
  <si>
    <t>“1 person is better than 5 people being killed”.</t>
  </si>
  <si>
    <t>“Pushing a button and pushing someone off a bridge are different situations, even though the outcome is the same (1 person being killed), there seems to be more responsibility in pushing someone off, it is blatant murder.”</t>
    <phoneticPr fontId="8" type="noConversion"/>
  </si>
  <si>
    <t>“”I have to do something, whatever. I cannot just observe. Maybe one single person will be able to escape. Not five.””</t>
    <phoneticPr fontId="8" type="noConversion"/>
  </si>
  <si>
    <t>“I know that would be better saved the five workmen, but it was impossible to push that man. I never would been able to do that.”</t>
    <phoneticPr fontId="8" type="noConversion"/>
  </si>
  <si>
    <t>“I was not physically putting an end to the mans life”.</t>
    <phoneticPr fontId="8" type="noConversion"/>
  </si>
  <si>
    <t>“I could not push the man”.</t>
    <phoneticPr fontId="8" type="noConversion"/>
  </si>
  <si>
    <t>“I couldn’t push a stranger to his death – that’d be like I was playing God! So, I only prayed that the 5 would make it out of the way on time. - Maybe, there should be an option of throwing myself in front of the train!!! Haha, that’s be much easier to do than a stranger.”</t>
    <phoneticPr fontId="8" type="noConversion"/>
  </si>
  <si>
    <t>“I was going to be the direct cause of death today, no matter what I chose. I had to keep the death toll as low as possible.”</t>
    <phoneticPr fontId="8" type="noConversion"/>
  </si>
  <si>
    <t>“I knew I could never be the direct cause of another person’s death. The guilt would be too strong. I can live with allowing God’s plan to carry out &amp; I would stop it if I could w/o harming anyone else. I can live with being the indirect factor, but not murder.”</t>
    <phoneticPr fontId="8" type="noConversion"/>
  </si>
  <si>
    <t>“I had to make a choice and so I chose the one with less deaths”.</t>
    <phoneticPr fontId="8" type="noConversion"/>
  </si>
  <si>
    <t>“I felt I could not go and throw someone’s to save even a group”.</t>
    <phoneticPr fontId="8" type="noConversion"/>
  </si>
  <si>
    <t>“I didn’t want to value 5 peoples lives above 1. I didn’t want to make a decision to actively kill one person – which is what would of happened if I flipped the switch.”</t>
    <phoneticPr fontId="8" type="noConversion"/>
  </si>
  <si>
    <t>(same as before) I did not want to actively make a decision to kill a person which is what of happened if I had pushed the stranger in front of the train,”</t>
    <phoneticPr fontId="8" type="noConversion"/>
  </si>
  <si>
    <t>“I felt one man had a better chance of getting out of the way”.</t>
    <phoneticPr fontId="8" type="noConversion"/>
  </si>
  <si>
    <t>“I knew that pushing the man would save five lives but I couldn’t take on the responsibility of deciding his life meant less than theirs.”</t>
    <phoneticPr fontId="8" type="noConversion"/>
  </si>
  <si>
    <t>“Having to make a choice between the death of one or the death of many”.</t>
    <phoneticPr fontId="8" type="noConversion"/>
  </si>
  <si>
    <t>“I couldn’t force an innocent stranger to give up their life. To an extent the railway workers take/assume the risk of working in those dangerous situations. Maybe I should have jumped to stop the train”.</t>
    <phoneticPr fontId="8" type="noConversion"/>
  </si>
  <si>
    <t>“Again, there is no way in which I could take a decision that would end the life of another human being – regardless of consequences.”</t>
    <phoneticPr fontId="8" type="noConversion"/>
  </si>
  <si>
    <t>“I could not in all conscience undertake an action that would directly cause the death of an individual.”</t>
    <phoneticPr fontId="8" type="noConversion"/>
  </si>
  <si>
    <t>“The death of 5 workmen would have a much greater ripple effect than the death of 1 man, this is why I could try to save more people”.</t>
    <phoneticPr fontId="8" type="noConversion"/>
  </si>
  <si>
    <t>“that while neither result is ideal it was better to lose one life than many.”</t>
    <phoneticPr fontId="8" type="noConversion"/>
  </si>
  <si>
    <t>“in the moment it seems again the best course of action to sacrifice one rather than many”.</t>
    <phoneticPr fontId="8" type="noConversion"/>
  </si>
  <si>
    <t>“Flipping the switch saved the greatest number of people. It was the least bad option”.</t>
    <phoneticPr fontId="8" type="noConversion"/>
  </si>
  <si>
    <t>“Pushing the man would save the 5 workmen. 5 lives saved is worth 1 life sacrificed”.</t>
    <phoneticPr fontId="8" type="noConversion"/>
  </si>
  <si>
    <t>“I felt it was better to take a course of action which would result in the least number of fatalities”.</t>
    <phoneticPr fontId="8" type="noConversion"/>
  </si>
  <si>
    <t>“Pushing the man would have meant that I would have involved a person like me who didn’t work for the railway, to their death. Even though 5 people died as a result of my inaction I was not prepared to push a hapless bystander in front of the train, I felt no responsibility.”</t>
    <phoneticPr fontId="8" type="noConversion"/>
  </si>
  <si>
    <t>“Extreme terror. The train was headed in their direction so there was more chance of one of the five workers warning the others to get out of the way so I felt there would be more chance of their survival.”</t>
    <phoneticPr fontId="8" type="noConversion"/>
  </si>
  <si>
    <t>“Shock at being put in such a responsible position. Glad that I was travelling at the time and had a large heavy rucksack to throw onto the tracks to stop the train and save everyone’s life.”</t>
    <phoneticPr fontId="8" type="noConversion"/>
  </si>
  <si>
    <t>“It was a difficult decision but I felt the death of one was better than five.”</t>
    <phoneticPr fontId="8" type="noConversion"/>
  </si>
  <si>
    <t>“It felt more like murder to physically push someone over the edge. I couldn’t be held responsible”.</t>
    <phoneticPr fontId="8" type="noConversion"/>
  </si>
  <si>
    <t>“I thought that if I didn’t pull the switch, I’d have done nothing to hinder or help the situation, and it would have solely been in Gods hands; nonetheless, at the last second I pulled the switch so as to endanger less people, hoping that it’d be easier for 1 to move out of the way than 5”.</t>
    <phoneticPr fontId="8" type="noConversion"/>
  </si>
  <si>
    <t>“were of extreme panic but I chose to hit the switch because I felt it would have the least damaging outcome on the railway workers.”</t>
    <phoneticPr fontId="8" type="noConversion"/>
  </si>
  <si>
    <t>“were extreme panic but I was unable to push the stranger off the bridge because I could not be certain that this would stop the train and the other men being hit…and may add to the number of casualties rather than reduce them. Also unless I was willing to throw myself in front of the train then I could not make the decision to sacrifice someone else’s life.”</t>
    <phoneticPr fontId="8" type="noConversion"/>
  </si>
  <si>
    <t>“conflict between culpability &amp; committing a “sin of omission”. Ultimately after seconds of consideration I concluded it was not my place to decide anyone’s fate &amp; devalue XXX single man’s life by condemning him to a violent end, justifying it with numerical logic”.</t>
    <phoneticPr fontId="8" type="noConversion"/>
  </si>
  <si>
    <t>“Remember that time a few weeks ago when literally the exact same situation occurred. I felt the same way, although this time it posed slightly less of a moral dilemma to decide against actively murdering someone even though in retrospect that is nonsense because both situations would be active murder, it is the difference between pushing the switch &amp; pushing the man directly. Either way if this man is large enough to stop a train I don’t think my having decided to push him would have made any difference to the outcome.”</t>
    <phoneticPr fontId="8" type="noConversion"/>
  </si>
  <si>
    <t>“I realised I was in a horrible situation but by ACTING I was responsible for killing that one man, whereas by not touching the switch it was just an instance out of my control that ran its course (however awful + tragic.)”</t>
    <phoneticPr fontId="8" type="noConversion"/>
  </si>
  <si>
    <t>“Again, I couldn’t be okay with pushing an innocent bystander over to interrupt a kind of force majeure so my not acting in this case seemed favourable to me to my acting &amp; being responsible for a death which would not otherwise have occurred. (misfeasance?)”</t>
    <phoneticPr fontId="8" type="noConversion"/>
  </si>
  <si>
    <t>“I felt that the death of 1 person would not be as devastating as 5, although 1 human life vs 5 human lives was something I had to weight up in value terms.”</t>
    <phoneticPr fontId="8" type="noConversion"/>
  </si>
  <si>
    <t>“I realised that if I sacrificed one person I would save 5. It was for the greater good”.</t>
    <phoneticPr fontId="8" type="noConversion"/>
  </si>
  <si>
    <t>“I knew if I didn’t hit the switch 5 men will die. If I did only 1 will die. The death of a soul is always bad but to sacrifice a soul for 5 men is a choice you cannot decide untill you reach that decision in your life.”</t>
    <phoneticPr fontId="8" type="noConversion"/>
  </si>
  <si>
    <t>“The decision I choose wasn’t up to me. In other things I would sacrifice myself to save them. That decision was up to the man to decide his faith but not mine”.</t>
    <phoneticPr fontId="8" type="noConversion"/>
  </si>
  <si>
    <t>“It was the only option that made sense, and I had no choice but to choose”.</t>
  </si>
  <si>
    <t>“I was determined to find another way, and XXXXXX to believe that was my only option.”</t>
    <phoneticPr fontId="8" type="noConversion"/>
  </si>
  <si>
    <t>“If I hadn’t hit the switch four more men would have been killed, leaving more family and friends.”</t>
    <phoneticPr fontId="8" type="noConversion"/>
  </si>
  <si>
    <t>“If I had pushed the man it would have been a more act in causing his death.”</t>
    <phoneticPr fontId="8" type="noConversion"/>
  </si>
  <si>
    <t>“Killing one person would be better than killing five, even though it may not be ultimately just.”</t>
    <phoneticPr fontId="8" type="noConversion"/>
  </si>
  <si>
    <t>“I felt that it would be wrong to push the stranger as they had no say in the matter, it is the workers responsibility.”</t>
    <phoneticPr fontId="8" type="noConversion"/>
  </si>
  <si>
    <t>“In this case death was inevitable in either case, so I decided on the action that would cause the least death.”</t>
    <phoneticPr fontId="8" type="noConversion"/>
  </si>
  <si>
    <t>“I thought about how the death of one could save five, but decided against pushing the single man as he was innocent of the entire situation.”</t>
    <phoneticPr fontId="8" type="noConversion"/>
  </si>
  <si>
    <t>“I had to make a quick decision. Hoping somehow in the back of my head that somehow 1 person would escape better than 5”.</t>
    <phoneticPr fontId="8" type="noConversion"/>
  </si>
  <si>
    <t>“Things happened so fast, the more I hesitated and thought about it I couldn’t bring myself to actively/intently take the life of another”.</t>
    <phoneticPr fontId="8" type="noConversion"/>
  </si>
  <si>
    <t>“I was part evil, distress”.</t>
    <phoneticPr fontId="8" type="noConversion"/>
  </si>
  <si>
    <t>“I felt powerless and froze; I felt like I did not have enough time to make a reasoned decision. I would not hit the switch”.</t>
    <phoneticPr fontId="8" type="noConversion"/>
  </si>
  <si>
    <t>“I could not force myself to directly kill someone; felt fear or angry that I couldn’t save their lives”.</t>
    <phoneticPr fontId="8" type="noConversion"/>
  </si>
  <si>
    <t>“I had to save more than one life, instead of destroying the lives of five families I only destroyed the lives of one, and there was no way to tell what kind of people any of them were.”</t>
    <phoneticPr fontId="8" type="noConversion"/>
  </si>
  <si>
    <t>“The need of the many outweigh the needs of the few.”</t>
    <phoneticPr fontId="8" type="noConversion"/>
  </si>
  <si>
    <t>“Albeit that I circled A, I feel that the process of thought by which I would be left thinking “either A or B” in this situation would not be that which naturally occur.”</t>
    <phoneticPr fontId="8" type="noConversion"/>
  </si>
  <si>
    <t>“I felt that it would be unreasonable to XXXX that the worth of human life could be valued in quantity.”</t>
    <phoneticPr fontId="8" type="noConversion"/>
  </si>
  <si>
    <t>“I made what I thought was the right decision – to save 4 lives.”</t>
    <phoneticPr fontId="8" type="noConversion"/>
  </si>
  <si>
    <t>“I could not push somebody to their death – especially when I felt I was not in a position of responsibility.”</t>
    <phoneticPr fontId="8" type="noConversion"/>
  </si>
  <si>
    <t>“If I didn’t hit the switch 5 men + their families would have been affected. But 1 man is less tragic. It obviously would have been better if I didn’t have to make the decision at all!”</t>
    <phoneticPr fontId="8" type="noConversion"/>
  </si>
  <si>
    <t>“If I did push the stranger off the bridge and the train had managed to stop then the man would probably be dead or seriously injured + I would be to blame for an innocent persons death. Also, whos to say the man wouldn’t have tried to push me off instead?”</t>
    <phoneticPr fontId="8" type="noConversion"/>
  </si>
  <si>
    <t>“I’m in control of the train. If I didn’t hit the switch, I would be responsible for 5 deaths, so I saved 5 people.”</t>
    <phoneticPr fontId="8" type="noConversion"/>
  </si>
  <si>
    <t>“I cannot/will not actively kill someone.”</t>
  </si>
  <si>
    <t>“were that 5 lives are more precious than 1.”</t>
    <phoneticPr fontId="8" type="noConversion"/>
  </si>
  <si>
    <t>“Well first of all I could not risk a skirmish with such a large man. Second it is not obvious he will stop the train.”</t>
    <phoneticPr fontId="8" type="noConversion"/>
  </si>
  <si>
    <t>“That someone would die seemed almost certain. The decision was actually mine this time.”</t>
    <phoneticPr fontId="8" type="noConversion"/>
  </si>
  <si>
    <t>“Saving five strangers by causing the death of 1 – this was what I assumed would happen, &amp; so was conjecture on my part. Let luck happen for the 6 strangers. The choice shouldn’t be mine.”</t>
    <phoneticPr fontId="8" type="noConversion"/>
  </si>
  <si>
    <t>“As before!”</t>
  </si>
  <si>
    <t>“-       The needs of the many outweigh the needs of the one. -       Least loss of life is “better” than a greater loss. -       Ethically it was the right decision to make.”</t>
    <phoneticPr fontId="8" type="noConversion"/>
  </si>
  <si>
    <t>“Causing any death has consequences. As at last minute railway men could have jumped but I would have killed an “innocent”. No guarantees if I had pushed him it would have had the desired effect.”</t>
    <phoneticPr fontId="8" type="noConversion"/>
  </si>
  <si>
    <t>“I was going to be held more responsible for actively allowing five to die while I could have acted so that only one died. I had no choice to avoid specific action. I felt trapped in an unfair dilemma.”</t>
    <phoneticPr fontId="8" type="noConversion"/>
  </si>
  <si>
    <t>“I had to choose either to cause the death of one to save four or withdraw from acting at all and do nothing to prevent four men dying. I felt distressed at having to make a snap decision in a state of dilemma.”</t>
    <phoneticPr fontId="8" type="noConversion"/>
  </si>
  <si>
    <r>
      <t xml:space="preserve">“As I am the driver of the train I have a more active responsibility than in the previous scenario, saving the max number of people is now </t>
    </r>
    <r>
      <rPr>
        <u/>
        <sz val="12"/>
        <rFont val="Times New Roman"/>
      </rPr>
      <t>my</t>
    </r>
    <r>
      <rPr>
        <sz val="12"/>
        <rFont val="Times New Roman"/>
      </rPr>
      <t xml:space="preserve"> responsibility.”</t>
    </r>
  </si>
  <si>
    <t>“the emotion is what ever will be will be, I’m not going to actively intervene to someone’s detriment”.</t>
    <phoneticPr fontId="8" type="noConversion"/>
  </si>
  <si>
    <t>“Decision was fast but if I didn’t think fast more people would have died, I felt sad; upset, angry that I had to make that choice”.</t>
    <phoneticPr fontId="8" type="noConversion"/>
  </si>
  <si>
    <t>“I felt angry that I had to do that, upset, sad, and annoyed as I let myself do that.”</t>
    <phoneticPr fontId="8" type="noConversion"/>
  </si>
  <si>
    <t>“I felt that while committing manslaughter/murder I felt that maybe fathers could go home – feeling pain &amp; anguish. Either way someone will die however way I react I will cause death therefore the few the better”.</t>
    <phoneticPr fontId="8" type="noConversion"/>
  </si>
  <si>
    <t>“I couldn’t physically (with my own strength) push a man to his death – I feel helpless isolate, alone</t>
    <phoneticPr fontId="8" type="noConversion"/>
  </si>
  <si>
    <t>“Knowing that there was nothing I could do to prevent the death/deaths, I quickly made the decision I had to.”</t>
    <phoneticPr fontId="8" type="noConversion"/>
  </si>
  <si>
    <t>“I couldn’t bring myself to actively push the man in front of the tracks, knowing that my hand would have caused the death of another man.”</t>
    <phoneticPr fontId="8" type="noConversion"/>
  </si>
  <si>
    <t>“Feelings and emotions are regret, but to lose one is better than losing five people. It was a decision I had to make.”</t>
    <phoneticPr fontId="8" type="noConversion"/>
  </si>
  <si>
    <r>
      <t xml:space="preserve">“Numbers </t>
    </r>
    <r>
      <rPr>
        <sz val="12"/>
        <rFont val="Wingdings"/>
      </rPr>
      <t>à</t>
    </r>
    <r>
      <rPr>
        <sz val="12"/>
        <rFont val="Times New Roman"/>
      </rPr>
      <t xml:space="preserve"> less death is better”.</t>
    </r>
  </si>
  <si>
    <t>“Panic, but felt I could not push a man to his death, if anything I would have jumped.”</t>
    <phoneticPr fontId="8" type="noConversion"/>
  </si>
  <si>
    <t>“I felt to do nothing and kill many would be far worse than to take an action which results in a man’s death”.</t>
    <phoneticPr fontId="8" type="noConversion"/>
  </si>
  <si>
    <t>“This stranger has no involvement with the situation. It would be wrong I feel to involve him and take his life for others. In the other case I feel that they were all workmen so share some of the risk involved.”</t>
    <phoneticPr fontId="8" type="noConversion"/>
  </si>
  <si>
    <t>“Laize faire v interject. Lesser of two evils.”</t>
    <phoneticPr fontId="8" type="noConversion"/>
  </si>
  <si>
    <t>“My friend obviously hates fat people. You can’t just push fat people under trains – that’s called murder.”</t>
    <phoneticPr fontId="8" type="noConversion"/>
  </si>
  <si>
    <t>“Scared for the men on the track &amp; helplessness”.</t>
    <phoneticPr fontId="8" type="noConversion"/>
  </si>
  <si>
    <t>“I had to do the lesser evil. One life to save five. I felt scared, but it also felt right.”</t>
    <phoneticPr fontId="8" type="noConversion"/>
  </si>
  <si>
    <t>“In this situation I had to save as many lives as I could, I took the most obvious solution that seemed reasonable to me.”</t>
    <phoneticPr fontId="8" type="noConversion"/>
  </si>
  <si>
    <t>“I could not make the decision quick enough and ended up not pushing the man. I felt that the responsibility was not so much on my shoulders in this instance”.</t>
    <phoneticPr fontId="8" type="noConversion"/>
  </si>
  <si>
    <t>“Nobody can decide over the lives of the others”.</t>
    <phoneticPr fontId="8" type="noConversion"/>
  </si>
  <si>
    <t>“I chose to save five lives over one individual.”</t>
    <phoneticPr fontId="8" type="noConversion"/>
  </si>
  <si>
    <t>“No one should ever be sacrificed to that extent the choice is not quite as A v B.”</t>
    <phoneticPr fontId="8" type="noConversion"/>
  </si>
  <si>
    <t>“dread in my stomach, but also a feeling that I could make the situation better. I felt in control.”</t>
    <phoneticPr fontId="8" type="noConversion"/>
  </si>
  <si>
    <t>“…were a feeling of dread in my stomach, but also certainty. I couldn’t injure someone.”</t>
    <phoneticPr fontId="8" type="noConversion"/>
  </si>
  <si>
    <t>“…were as such that I couldn’t decide upon quantitative thinking XXXX statistical death.”</t>
    <phoneticPr fontId="8" type="noConversion"/>
  </si>
  <si>
    <t>“Overwhelming to the point that utilitarian ethics had no rational predominance on my thinking”.</t>
    <phoneticPr fontId="8" type="noConversion"/>
  </si>
  <si>
    <t>““Pushing a man to his death, if ever it had the consequences of saving five more lives, was not an option to me. It would have involved a XXXX of physical murder on my part that was inescapable and therefore less possible for me to justify as a question of ethical choice”.”</t>
    <phoneticPr fontId="8" type="noConversion"/>
  </si>
  <si>
    <t>“A decision had to be made quickly, someone was going to die and more people would be affected if I have killed the 5 men, best of a bad situation, obviously I feel bad about killing anyone but I didn’t have a choice”.</t>
    <phoneticPr fontId="8" type="noConversion"/>
  </si>
  <si>
    <t>“I just froze and there was no way I could ever push anybody off a bridge even to save 5 people. That guys family would hate me and I just couldn’t justify it, that guy on the bridge had nothing to do with the situation.”</t>
    <phoneticPr fontId="8" type="noConversion"/>
  </si>
  <si>
    <t>“I knew that saving the life of 5 would most likely be more beneficial than saving the life of one. The fact that I only had to flick a switch provided some detachment from the situation, but I would have still experienced anxiety, stress and shock”.</t>
    <phoneticPr fontId="8" type="noConversion"/>
  </si>
  <si>
    <t>“Confusion, distress, anxiety Trying to decide which would cause the least pain and anguish – the greater good”.</t>
    <phoneticPr fontId="8" type="noConversion"/>
  </si>
  <si>
    <t>“Confusion Not knowing what the Right decision was Is it Right to push an innocent person off a bridge”.</t>
    <phoneticPr fontId="8" type="noConversion"/>
  </si>
  <si>
    <t>“…were that I needed to save as many people as possible.”</t>
  </si>
  <si>
    <t>“…were that I needed to save as many people as possible.”</t>
    <phoneticPr fontId="8" type="noConversion"/>
  </si>
  <si>
    <r>
      <t xml:space="preserve">“I just couldn’t bring myself to </t>
    </r>
    <r>
      <rPr>
        <u/>
        <sz val="12"/>
        <rFont val="Times New Roman"/>
      </rPr>
      <t>directly</t>
    </r>
    <r>
      <rPr>
        <sz val="12"/>
        <rFont val="Times New Roman"/>
      </rPr>
      <t xml:space="preserve"> cause the death of another person by pushing them off the bridge. Maybe, somehow something would happen to save the ‘5 workers’ that I hadn’t thought of.”</t>
    </r>
  </si>
  <si>
    <t>“I had a hope that everyone would get out of the way in time, but I had to risk as few lives as possible, so I chose to go to the right.”</t>
    <phoneticPr fontId="8" type="noConversion"/>
  </si>
  <si>
    <t>“I had a choice to make in regards to lives. Kill one man or five. Just pressing a button does not make me accountable for his death, as the choice not to press the button would have killed five.”</t>
    <phoneticPr fontId="8" type="noConversion"/>
  </si>
  <si>
    <t>“‘…I don’t expect you to understand because you weren’t there’”</t>
    <phoneticPr fontId="8" type="noConversion"/>
  </si>
  <si>
    <t>“(…you would’ve had to experience it yourself to know what it was like)”</t>
    <phoneticPr fontId="8" type="noConversion"/>
  </si>
  <si>
    <t>“Sadness: that there was nothing which could have been done to avoid some terrible result. But I felt something needed to be done which was for the greater good”.</t>
    <phoneticPr fontId="8" type="noConversion"/>
  </si>
  <si>
    <t>“I felt I should intervene but couldn’t bring myself to push someone in front of the train. I was quite conflicted and felt logically I should take action but couldn’t.”</t>
    <phoneticPr fontId="8" type="noConversion"/>
  </si>
  <si>
    <t>“Panic, confusion”.</t>
    <phoneticPr fontId="8" type="noConversion"/>
  </si>
  <si>
    <t>“I’d rather that only 1 person died other than 5 at my hands”.</t>
    <phoneticPr fontId="8" type="noConversion"/>
  </si>
  <si>
    <t>“who am I to decide who lives and dies? And how did know that pushing the stranger would stop the train?”</t>
    <phoneticPr fontId="8" type="noConversion"/>
  </si>
  <si>
    <t>“6 billion – [minus] 4 or 6  billion – 1 its a bargain. Hard decision”.</t>
    <phoneticPr fontId="8" type="noConversion"/>
  </si>
  <si>
    <t>“He is probably very obese &amp; will die soon anyway I am now guilty of murder for saving four people”</t>
    <phoneticPr fontId="8" type="noConversion"/>
  </si>
  <si>
    <t>“I could ease the pain and grief of loss to one family in avoiding the loss of five.”</t>
    <phoneticPr fontId="8" type="noConversion"/>
  </si>
  <si>
    <t>“although I wanted to help, I felt the situation was out of my control, I could not decide the fate of the person becide me. The only other option would have been to ‘push’ myself”.</t>
    <phoneticPr fontId="8" type="noConversion"/>
  </si>
  <si>
    <t>“Stay calm, think logical, more players than yourself in the scenario. Also are my judgements accurate. Will the five workers die? Only my perception.”</t>
    <phoneticPr fontId="8" type="noConversion"/>
  </si>
  <si>
    <t>“Killing someone to save five was a perceived scenario. Maybe train would stop by other means”.</t>
    <phoneticPr fontId="8" type="noConversion"/>
  </si>
  <si>
    <t>““I felt very little – if I had had more time to consider the dilemma, XXXX would have become more difficult”. As a question of five lives I could instantaneously save versus one life I would inevitably lose, I would not conceive of it as murder, and so hit the switch.”</t>
    <phoneticPr fontId="8" type="noConversion"/>
  </si>
  <si>
    <t>“made the right choice”</t>
  </si>
  <si>
    <t>“the courage to push him but I couldn’t physically push him”</t>
  </si>
  <si>
    <t>“I could not avoid killing anyone, there was no way to stop the train, but at least I felt I could limit the carnage.”</t>
    <phoneticPr fontId="8" type="noConversion"/>
  </si>
  <si>
    <t>“The thought of purposefully and personally killing someone was much more offensive then being unable to prevent the deaths of others.”</t>
    <phoneticPr fontId="8" type="noConversion"/>
  </si>
  <si>
    <t>“It was the lesser evil to kill one worker rather than 5”.</t>
  </si>
  <si>
    <t>“It would be wrong to throw an innocent passer-by to his death, even to save five people”.</t>
    <phoneticPr fontId="8" type="noConversion"/>
  </si>
  <si>
    <t>“If I saved the five men, they would try and help me, save the other person…or else I would leave the train on the route it was supposed to take, as it should have been known that there was a train going that way.”</t>
    <phoneticPr fontId="8" type="noConversion"/>
  </si>
  <si>
    <r>
      <t>“The reason I didn’t push the man off the bridge, is that he had nothing to do with the situation as he would have been an innocent 3</t>
    </r>
    <r>
      <rPr>
        <vertAlign val="superscript"/>
        <sz val="12"/>
        <rFont val="Times New Roman"/>
      </rPr>
      <t>rd</t>
    </r>
    <r>
      <rPr>
        <sz val="12"/>
        <rFont val="Times New Roman"/>
      </rPr>
      <t xml:space="preserve"> party.”</t>
    </r>
  </si>
  <si>
    <t>“I realised I had a choice. I hesitated thinking of the consequences. At the last moment, almost without thinking, I hit the switch”.</t>
    <phoneticPr fontId="8" type="noConversion"/>
  </si>
  <si>
    <t>“In this case it was a simple question of mathematics One death is less unfortunate than five”.</t>
    <phoneticPr fontId="8" type="noConversion"/>
  </si>
  <si>
    <t>“It was a question of personal responsibility. To push the man I would have been personally responsible for his death (i.e. murder). I could not sanction that in my mind for any reason.”</t>
    <phoneticPr fontId="8" type="noConversion"/>
  </si>
  <si>
    <t>“Five people dying or one person – both options were awful so I chose one.”</t>
    <phoneticPr fontId="8" type="noConversion"/>
  </si>
  <si>
    <t>“I don’t want to be completely responsible for the death of another human being and I still had hopes the others could be saved.”</t>
    <phoneticPr fontId="8" type="noConversion"/>
  </si>
  <si>
    <t>“Killing one person is bad but killing 5 is worse”.</t>
    <phoneticPr fontId="8" type="noConversion"/>
  </si>
  <si>
    <t>“I would not be able to justify it This would have been murder whereas the other deaths are accidental.”</t>
    <phoneticPr fontId="8" type="noConversion"/>
  </si>
  <si>
    <t>“is one life worth 5 deaths or 5 lives worth one death – why did I have to decide? 6 mens fate?”</t>
    <phoneticPr fontId="8" type="noConversion"/>
  </si>
  <si>
    <t>“One life, 5 deaths, 5 lives, one death I would always choose the more lives”.</t>
    <phoneticPr fontId="8" type="noConversion"/>
  </si>
  <si>
    <t>Emotion</t>
  </si>
  <si>
    <t>“If I pushed the guy I would have been the cause of his death, but if I did nothing I would not have killed the 5 men I just would have not helped them…if that makes sense.”</t>
    <phoneticPr fontId="8" type="noConversion"/>
  </si>
  <si>
    <t>“The train was going to kill someone regardless and I was in the driver’s seat so it was on me to do something.”</t>
    <phoneticPr fontId="8" type="noConversion"/>
  </si>
  <si>
    <t>“I couldn’t bring myself to kill someone as a result of my direct actions.”</t>
  </si>
  <si>
    <t>I had a choice of killing one or five”.</t>
  </si>
  <si>
    <t>“I couldn’t justify killing a man”.</t>
  </si>
  <si>
    <t>“-to save the greatest number of people”</t>
    <phoneticPr fontId="8" type="noConversion"/>
  </si>
  <si>
    <r>
      <t xml:space="preserve">“-difference with last story </t>
    </r>
    <r>
      <rPr>
        <sz val="12"/>
        <rFont val="Wingdings"/>
      </rPr>
      <t>à</t>
    </r>
    <r>
      <rPr>
        <sz val="12"/>
        <rFont val="Times New Roman"/>
      </rPr>
      <t xml:space="preserve"> controlling a machine – here I would not push a stranger – human contact.”</t>
    </r>
  </si>
  <si>
    <t>“When in this situation, you are faced with the direct choice of killing 1 or 5 people. There is no alternative option but for someone to get killed, and no matter what happens you are going to be responsible.”</t>
    <phoneticPr fontId="8" type="noConversion"/>
  </si>
  <si>
    <t>“By pushing the man, I am actively killing someone. By not pushing the man, I am only indirectly not preventing the 5 people from dying.”</t>
    <phoneticPr fontId="8" type="noConversion"/>
  </si>
  <si>
    <t>“It was my train that was going. I was in control of it. If I didn’t hit the switch it would feel like it was me doing it anyway and killing 5 men.”</t>
    <phoneticPr fontId="8" type="noConversion"/>
  </si>
  <si>
    <t>“In a situation where either choice can cost multiple deaths one must be logical and choose the minimum number”.</t>
    <phoneticPr fontId="8" type="noConversion"/>
  </si>
  <si>
    <t>“The difference between flicking a switch and physically touching someone will both cause death but it is still the least death.”</t>
    <phoneticPr fontId="8" type="noConversion"/>
  </si>
  <si>
    <t>“I did not push the man because neither ‘he’ or ‘I’ was in the ‘situation’. If I pushed him, I would have directly involved someone where they were not necessarily involved. Unless I could have stopped the train myself, I can not be the judge of whether his body would have been the factor that stopped the train – not my decision.”</t>
    <phoneticPr fontId="8" type="noConversion"/>
  </si>
  <si>
    <t>“The five workers on the fork may all have had wifes and children so five families would have been affected. The option I chose meant only one family was affected.”</t>
    <phoneticPr fontId="8" type="noConversion"/>
  </si>
  <si>
    <t>“I simply could not push another man to certain death. I thought that if I gave the workers a chance to get out of the way they may have survived. Also one one would probably not have stopped a hundred tonne train.”</t>
  </si>
  <si>
    <t>“I knew that if I had done nothing my lack of action would have resulted in 5 deaths. Even though through my actions I caused the death of one person, I saved 5 others.”</t>
    <phoneticPr fontId="8" type="noConversion"/>
  </si>
  <si>
    <t>“Although I could have killed just one person the thought of physically killing someone directly, pushing them from the bridge, was completely unthinkable.”</t>
  </si>
  <si>
    <t>“It would be the difference between five families in mourning and one family in mourning.”</t>
    <phoneticPr fontId="8" type="noConversion"/>
  </si>
  <si>
    <t>“I would have no right to actively end another person’s life for no reason. (I realise this is essentially the same situation as the previous one where I gave you a different answer. I would consider changing the first answer…But maybe the railway men are all In the situation, whereas the stranger is not. I still think I’m contradicting myself!)”</t>
    <phoneticPr fontId="8" type="noConversion"/>
  </si>
  <si>
    <t>“The death of one person much cause less grief to less people”</t>
    <phoneticPr fontId="8" type="noConversion"/>
  </si>
  <si>
    <t>“I didn’t push the man Because that would mean I was directly to blame. I could reason to myself that in the heat of the moment my natural instincts took over.”</t>
    <phoneticPr fontId="8" type="noConversion"/>
  </si>
  <si>
    <t>“XXXXXX. It is more likely that one or more of the five workers have families, but of course, that could be wrong and the single workman is the only person with a family.”</t>
    <phoneticPr fontId="8" type="noConversion"/>
  </si>
  <si>
    <t>My decision here is purely illogical, but I think I could not kill somebody directly.”</t>
  </si>
  <si>
    <t>“As it was inevitable that someone must die, it seemed better to loose one man than five.”</t>
    <phoneticPr fontId="8" type="noConversion"/>
  </si>
  <si>
    <t>“I supose killing one man and destroying his family is better then killing 5 and destroying 5 families.”</t>
    <phoneticPr fontId="8" type="noConversion"/>
  </si>
  <si>
    <t>“Why should I be involved in the death of anyone.”</t>
  </si>
  <si>
    <t>“Same reasons as before…”</t>
    <phoneticPr fontId="8" type="noConversion"/>
  </si>
  <si>
    <t>“I am not directly responsible for the death of the 5 men, as I did not create that situation. I could never choose to be the cause of someone’s death.”</t>
    <phoneticPr fontId="8" type="noConversion"/>
  </si>
  <si>
    <t>“I decided that doing nothing would make me more morally culpable than making an active decision to sacrifice one life, as opposed to five.”</t>
    <phoneticPr fontId="8" type="noConversion"/>
  </si>
  <si>
    <t>“Although I recognized that I would very probably be more morally culpable by doing nothing, I could not XXXX myself to actively XXXX another person off a bridge. The hand to hand intimacy of the act would have felt too much like murder.”</t>
  </si>
  <si>
    <t>“I hit the switch knowing that I would save 5 lives, and I guess hoped that the other worker would be able to save himself.”</t>
    <phoneticPr fontId="8" type="noConversion"/>
  </si>
  <si>
    <t>“I did not want someone to die by my hand.”</t>
  </si>
  <si>
    <t>“If scenario 2 unfolded resulting in the deaths of 5 people, I feel that a greater degree of blame would attach to me, given that I am at the wheel of the train. Directing the train towards killing one person is less repellant. Also, in this scenario, there is the sense of an inanimate object i.e. the train being responsible rather than me actually having to actively intervene &amp; push someone to their death. In addition – lack of proximity to the victims – no physical contact in this scenario, unlike scenario 1.”</t>
    <phoneticPr fontId="8" type="noConversion"/>
  </si>
  <si>
    <t>“Decided against active intervention due to the proximity to the victim which it would involve – he may resist etc. I would have to look him in the eye. Passive non-involvement preferable as events would have taken that course anyway in my absence.”</t>
  </si>
  <si>
    <t>“Rather one person be killed than five”</t>
  </si>
  <si>
    <t>“It was best that one person be killed rather than five”</t>
  </si>
  <si>
    <t>“Better to save the lives of five people then not act and only save one person”</t>
    <phoneticPr fontId="8" type="noConversion"/>
  </si>
  <si>
    <t>“Although initially I had more reservations because he was a stranger, I still feel like it is better to act and save more lives.”</t>
    <phoneticPr fontId="8" type="noConversion"/>
  </si>
  <si>
    <t>“In a sticky situation such as this, I thought the better option amongst these very difficult options was to hit the switch, killing the one workman and saving the other five. It was not an easy decision in the slightest, but it seemed the most beneficial in minimizing the number of deaths caused in this predicament”.</t>
    <phoneticPr fontId="8" type="noConversion"/>
  </si>
  <si>
    <t>“I wanted to help as many people as I could – and while the stranger’s life is worth no less than any of the railwaymen, I thought it would be better to minimize as many deaths as I could in such a situation. That was the best decision I could make at the time.”</t>
  </si>
  <si>
    <t>“To flick the switch would mean I had directly caused the death of one man. To not act means I did not cause the death of the 5.”</t>
    <phoneticPr fontId="8" type="noConversion"/>
  </si>
  <si>
    <t>“If no-one acted the 5 men would die but it would not be my fault. To kill the other man would be directly my fault. To not act means I did not murder the 5. But to act I would murder the 1.”</t>
  </si>
  <si>
    <t>“It was a no-win situation. Hitting the switch would cause less loss of life.”</t>
    <phoneticPr fontId="8" type="noConversion"/>
  </si>
  <si>
    <t>“To have pushed the man would have been deliberate murder on my part even if it might have saved the others – which wouldn’t have been certain.”</t>
  </si>
  <si>
    <t>“It was that situation where someone was going to die, and 5 people vs. 1 person is a horrible choice to make but had I been the 1 workman I would expect the driver to save 5 people by killing 1, in that case, me.”</t>
    <phoneticPr fontId="8" type="noConversion"/>
  </si>
  <si>
    <t>“Yes 5 deaths vs. 1 death is logical, but this one stranger had nothing to do with the incident. The workmen not necessarily knew the risk but in a sense, they chose to be where they were. It was also not my life to take from the stranger, nor would I have been able to summon myself to actually go through with it, I don’t think.”</t>
    <phoneticPr fontId="8" type="noConversion"/>
  </si>
  <si>
    <t>“Fear, sadness, panic, one death is better than five”.</t>
  </si>
  <si>
    <t>“Sense of having no solution that would hinder the death of the railway workers as the one fat strangers body wouldn’t have been able to stop the train”.</t>
  </si>
  <si>
    <t>“Were save 5 lives for the cost of 1.”</t>
  </si>
  <si>
    <t>“In this equation I feel I was directly involved in fate of these workmen’s lives, so I chose the option which would cause the least damage.”</t>
    <phoneticPr fontId="8" type="noConversion"/>
  </si>
  <si>
    <t>“I have no righ+C47t to take anothers life, even when it would save other lives. The stranger was not involved in this scenario.”</t>
    <phoneticPr fontId="8" type="noConversion"/>
  </si>
  <si>
    <t>“If the decision to control the train is directly in my hands, then it means, as far as I’m concerned, the choice of who dies is in my hands. If the]is decision has to be made, then I’d prefer not to have to be responsible for the death of more people than is necessary!”</t>
    <phoneticPr fontId="8" type="noConversion"/>
  </si>
  <si>
    <r>
      <t xml:space="preserve">“It can’t be the duty of one, unconsequential person to interfere with the workings of fate. The workmen </t>
    </r>
    <r>
      <rPr>
        <u/>
        <sz val="12"/>
        <rFont val="Times New Roman"/>
      </rPr>
      <t>MAY</t>
    </r>
    <r>
      <rPr>
        <sz val="12"/>
        <rFont val="Times New Roman"/>
      </rPr>
      <t xml:space="preserve"> have noticed the oncoming train. If they had, I would not have to have been guilty of murder!”</t>
    </r>
  </si>
  <si>
    <t>“Inaction is morally equivalent to action my inaction would have been more immoral than my action as five lives would have been lost as opposed to one.”</t>
    <phoneticPr fontId="8" type="noConversion"/>
  </si>
  <si>
    <t>“I wouldn’t want to be a murderer”.</t>
  </si>
  <si>
    <t>“Someone is going to die so I thought it would be better to save the group of 5 men. Better to cause death of one rather than 5.”</t>
    <phoneticPr fontId="8" type="noConversion"/>
  </si>
  <si>
    <t>“I would not commit murder. I did whatever I could but I could not kill a man to save the others. I would rather commit suicide in an attempt to save the workmens lives.”</t>
    <phoneticPr fontId="8" type="noConversion"/>
  </si>
  <si>
    <t>“There was a single choice 5 versus 1, and in the situation I was more in control than in the previous one.”</t>
    <phoneticPr fontId="8" type="noConversion"/>
  </si>
  <si>
    <t>“Anything could have potentially happened after not pushing the man, indirect responsibility for 5 deaths is easier than direct responsibility for one”.</t>
  </si>
  <si>
    <t>“It was a choice between five families or one.”</t>
    <phoneticPr fontId="8" type="noConversion"/>
  </si>
  <si>
    <t>“made the choice because its not my right to change faith.”</t>
  </si>
  <si>
    <t>“I thought it might be better to do nothing. Therefore I could in some sense “blame” the runaway train. However I thought if people were going to be killed, it was better to reduce that number, therefore I hit the switch.”</t>
    <phoneticPr fontId="8" type="noConversion"/>
  </si>
  <si>
    <t>“For some reason I could not push the man into the path of the train. It feels different, to throw a switch to divert a train. Throwing a man for some reason seems wrong – even though the outcome is the same.”</t>
    <phoneticPr fontId="8" type="noConversion"/>
  </si>
  <si>
    <t>Other</t>
  </si>
  <si>
    <t>“My actions caused fewer deaths and less suffering for more family and friends of the deceased (potential)”.</t>
    <phoneticPr fontId="8" type="noConversion"/>
  </si>
  <si>
    <t>“I couldn’t be directly responsible ie push someone on the tracks, it would be like murdering someone.”</t>
    <phoneticPr fontId="8" type="noConversion"/>
  </si>
  <si>
    <t>“5 lives is more than 1. All men at equal risk by being workmen &amp; being on the track”.</t>
    <phoneticPr fontId="8" type="noConversion"/>
  </si>
  <si>
    <t>“This man is not in danger (besides me) so I will not push him”</t>
  </si>
  <si>
    <t>“I could not act, and in doing so five people would die! Or I could act, and save five people. I realise that doing is in itself an action, but the more proactive response saved more lives.”</t>
    <phoneticPr fontId="8" type="noConversion"/>
  </si>
  <si>
    <r>
      <t>“I couldn’t sacrifice the life of a stranger (an innocent).” “If it’s ok to answer this question in relation to the last</t>
    </r>
    <r>
      <rPr>
        <sz val="12"/>
        <rFont val="Wingdings"/>
      </rPr>
      <t>à</t>
    </r>
    <r>
      <rPr>
        <sz val="12"/>
        <rFont val="Times New Roman"/>
      </rPr>
      <t xml:space="preserve"> My reasoning would be that in the first case, the single to perish “had signed on for the job”. In the first question I see it as an enclosed issue. In this, I (would) see the stranger as an external factor. Their presence alone does not allow for their inclusion in the potential solution”.</t>
    </r>
  </si>
  <si>
    <t>“I felt it was better to kill one person than kill five. If I had to cause someone’s death, I would rather it be one person than five.”</t>
    <phoneticPr fontId="8" type="noConversion"/>
  </si>
  <si>
    <t>“I could not push a man to his death, it would have been murder. The other men were victims of an accident that I didn’t cause I would have caused the death of the one man.”</t>
    <phoneticPr fontId="8" type="noConversion"/>
  </si>
  <si>
    <t>“…were that I have no influence over the train and I would not risk a life to stop it.”</t>
    <phoneticPr fontId="8" type="noConversion"/>
  </si>
  <si>
    <t>“Sometimes there is no good and bad choice. Both eventualities are bad but I am able to take the responsibility of the decision I made. The workman who died would understand his life saved the lives of the other workman”.</t>
    <phoneticPr fontId="8" type="noConversion"/>
  </si>
  <si>
    <t>“I felt that I should be able to take the responsibility of this but my life is valued the same as his. If anything, I should risk my own life. But at the last second, instincts kicked in and I couldn’t do it”.</t>
    <phoneticPr fontId="8" type="noConversion"/>
  </si>
  <si>
    <t>“What is worse five dead or a single death”</t>
  </si>
  <si>
    <t>“I couldn’t directly cause the death of a person”.</t>
  </si>
  <si>
    <t>“I didn’t want to be done for murder, and also I would feel better that my no action caused death rather than an action”.</t>
    <phoneticPr fontId="8" type="noConversion"/>
  </si>
  <si>
    <t>“Again, why should I have the decision to cause the death of either the single man or the group of workers? If the train is running its course, then its up to fate not up to me to decide who dies and who lives”.</t>
    <phoneticPr fontId="8" type="noConversion"/>
  </si>
  <si>
    <t>“I didn’t cause the train to go out of control, and why should I cause the death of an innocent man. If that train was meant to crash, it was meant to crash.”</t>
    <phoneticPr fontId="8" type="noConversion"/>
  </si>
  <si>
    <t>“It would be my actions again that killed the man”.</t>
    <phoneticPr fontId="8" type="noConversion"/>
  </si>
  <si>
    <t>“I couldn’t push the man because it would be my actions that killed him. What if the train didn’t kill the workmen? Then it would be my fault the man died.”</t>
    <phoneticPr fontId="8" type="noConversion"/>
  </si>
  <si>
    <t>“I thought it would be worse to do nothing + let 5 die rather than avoid such an enormous disaster with the switch so the outcome isn’t largescale”.</t>
    <phoneticPr fontId="8" type="noConversion"/>
  </si>
  <si>
    <t>“I would not push the stranger because I would have been directly involved in his death + I couldn’t do that.”</t>
    <phoneticPr fontId="8" type="noConversion"/>
  </si>
  <si>
    <t xml:space="preserve">Doubt </t>
  </si>
  <si>
    <t>“Probably something about personal accountability…being passive makes you feel less culpable? Wow, that sounds absolutely terrible!”</t>
    <phoneticPr fontId="8" type="noConversion"/>
  </si>
  <si>
    <t>"I would be physically incapable of pushing a person to his death! Even if it resulted in death regardless. I couldn’t play god that way."</t>
    <phoneticPr fontId="8" type="noConversion"/>
  </si>
  <si>
    <t>(b) an indirect reference to emotions, e.g. ‘the choice was horrid’</t>
  </si>
  <si>
    <t>“The train needed to stop to prevent the deaths of five, I acted desperately but it was the right choice”.</t>
    <phoneticPr fontId="8" type="noConversion"/>
  </si>
  <si>
    <t>(c) a reference to other people’s emotions, e.g., the grieving of the workmen’s families</t>
  </si>
  <si>
    <t>“It is better for one person to die than five! It is also easier for the single person to escape the train”.</t>
    <phoneticPr fontId="8" type="noConversion"/>
  </si>
  <si>
    <t>“I did not want to cause the death of a stranger. The railway workmen have been trained to know what to do in a situation like that and I didn’t want to interfere”.</t>
    <phoneticPr fontId="8" type="noConversion"/>
  </si>
  <si>
    <t>“I would be intentionally killing someone by pushing him. I could not guarantee it would save the men. Even if I could it would be killing someone”.</t>
    <phoneticPr fontId="8" type="noConversion"/>
  </si>
  <si>
    <t>KEY TO CLASSIFCATION OF TYPES OF REASONS  (1-9)</t>
  </si>
  <si>
    <t>“My reasoning was that the world is over-populated. We all contribute to destroying the earth w/ trash and other waste. So I thought eliminating the five men would help this – even though it is a horrid decision to have to make.</t>
    <phoneticPr fontId="8" type="noConversion"/>
  </si>
  <si>
    <t>“I would not push the man because it would seem that I was directly killing a person. When the train killed the five men in the previous situation, I was removed from my hands pushing, activating the killing”.</t>
    <phoneticPr fontId="8" type="noConversion"/>
  </si>
  <si>
    <t>“It’s not my right to decide whose life is more important thought I had some serious doubts”.</t>
    <phoneticPr fontId="8" type="noConversion"/>
  </si>
  <si>
    <t>“I can’t kill the guy on the bridge. It’s not my right”.</t>
    <phoneticPr fontId="8" type="noConversion"/>
  </si>
  <si>
    <r>
      <t xml:space="preserve">1. Emotion Latencies Raw Data </t>
    </r>
    <r>
      <rPr>
        <b/>
        <sz val="10"/>
        <rFont val="Verdana"/>
      </rPr>
      <t>with Outliers Identified</t>
    </r>
    <r>
      <rPr>
        <b/>
        <sz val="10"/>
        <rFont val="Verdana"/>
      </rPr>
      <t xml:space="preserve"> </t>
    </r>
  </si>
  <si>
    <t>Original Mean from above</t>
  </si>
  <si>
    <t>Outliers above Mean + 2SD and below Mean/3 replaced by individual's mean (as calculated above)</t>
  </si>
  <si>
    <t>SEE 1 - 4  ( DATA ENTERED INTO SPSS AT 4 BELOW)</t>
  </si>
  <si>
    <r>
      <rPr>
        <b/>
        <sz val="10"/>
        <rFont val="Verdana"/>
      </rPr>
      <t xml:space="preserve">1. </t>
    </r>
    <r>
      <rPr>
        <b/>
        <sz val="10"/>
        <rFont val="Verdana"/>
      </rPr>
      <t xml:space="preserve">Decision Latencies </t>
    </r>
    <r>
      <rPr>
        <b/>
        <sz val="10"/>
        <rFont val="Verdana"/>
      </rPr>
      <t xml:space="preserve">RAW DATA </t>
    </r>
    <r>
      <rPr>
        <b/>
        <sz val="10"/>
        <rFont val="Verdana"/>
      </rPr>
      <t>with Outliers Identified</t>
    </r>
  </si>
  <si>
    <r>
      <rPr>
        <b/>
        <sz val="10"/>
        <rFont val="Verdana"/>
      </rPr>
      <t xml:space="preserve">2. </t>
    </r>
    <r>
      <rPr>
        <b/>
        <sz val="10"/>
        <rFont val="Verdana"/>
      </rPr>
      <t>Decision Latencies with Outliers Replaced by Individual's Mean</t>
    </r>
  </si>
  <si>
    <t>REPLACEMENT</t>
  </si>
  <si>
    <t>Original mean</t>
  </si>
  <si>
    <t>TROLLEY</t>
  </si>
  <si>
    <t>FOOTBRIDGE</t>
  </si>
  <si>
    <t>Individual's</t>
  </si>
  <si>
    <t>EXPERIMENT 2 GUBBINS &amp; BYRNE THINKING &amp; REASONING</t>
  </si>
  <si>
    <t>EXPERIMENT 1 GUBBINS &amp; BYRNE THINKING &amp; REASONING</t>
  </si>
  <si>
    <t>ORDER</t>
  </si>
  <si>
    <t>ParticipantNumber</t>
    <phoneticPr fontId="8" type="noConversion"/>
  </si>
  <si>
    <t>Condition</t>
    <phoneticPr fontId="8" type="noConversion"/>
  </si>
  <si>
    <t>First (FB first = 0, TR first = 1)</t>
    <phoneticPr fontId="8" type="noConversion"/>
  </si>
  <si>
    <r>
      <t>DECISION</t>
    </r>
    <r>
      <rPr>
        <b/>
        <sz val="10"/>
        <rFont val="Verdana"/>
      </rPr>
      <t xml:space="preserve"> (1 = Yes, 0 = No)</t>
    </r>
  </si>
  <si>
    <r>
      <t xml:space="preserve"> </t>
    </r>
    <r>
      <rPr>
        <b/>
        <sz val="10"/>
        <rFont val="Verdana"/>
      </rPr>
      <t>DECISION (</t>
    </r>
    <r>
      <rPr>
        <b/>
        <sz val="10"/>
        <rFont val="Verdana"/>
      </rPr>
      <t>1 = Yes, 0 = No)</t>
    </r>
  </si>
  <si>
    <t>Reason</t>
    <phoneticPr fontId="8" type="noConversion"/>
  </si>
  <si>
    <t>Means</t>
    <phoneticPr fontId="8" type="noConversion"/>
  </si>
  <si>
    <t>Percentages</t>
    <phoneticPr fontId="8" type="noConversion"/>
  </si>
  <si>
    <t>SD/100</t>
    <phoneticPr fontId="8" type="noConversion"/>
  </si>
  <si>
    <t>SD</t>
    <phoneticPr fontId="8" type="noConversion"/>
  </si>
  <si>
    <t>SE</t>
    <phoneticPr fontId="8" type="noConversion"/>
  </si>
  <si>
    <t>Emotion</t>
    <phoneticPr fontId="8" type="noConversion"/>
  </si>
  <si>
    <t>Non-Directed</t>
    <phoneticPr fontId="8" type="noConversion"/>
  </si>
  <si>
    <t>Non-Directed</t>
  </si>
  <si>
    <t>Total Yes %</t>
    <phoneticPr fontId="8" type="noConversion"/>
  </si>
  <si>
    <t>Reason Yes %</t>
    <phoneticPr fontId="8" type="noConversion"/>
  </si>
  <si>
    <t>Emo Yes %</t>
    <phoneticPr fontId="8" type="noConversion"/>
  </si>
  <si>
    <t>Non-D Yes %</t>
    <phoneticPr fontId="8" type="noConversion"/>
  </si>
  <si>
    <t>CLASSIFCATION</t>
  </si>
  <si>
    <t xml:space="preserve">CLASSIFCATION </t>
  </si>
  <si>
    <t>Participant</t>
    <phoneticPr fontId="8" type="noConversion"/>
  </si>
  <si>
    <t>Age</t>
    <phoneticPr fontId="8" type="noConversion"/>
  </si>
  <si>
    <t>Condition</t>
  </si>
  <si>
    <t>OF TYPE OF REASON (1-9)</t>
  </si>
  <si>
    <t>AS EMOTIVE(1=EMOTION, 0 = NOT-EMOTIVE)</t>
  </si>
  <si>
    <t>KEY TO CLASSIFICATION OF JUSTIFICATION AS EMOTIVE (1) OR NON-EMOTIVE (0)</t>
  </si>
  <si>
    <t>Reason</t>
  </si>
  <si>
    <t>“The decision to save 5 mens lives at the expense of one mans life was the decision that I thought was best at a time when I was confused and scared”.</t>
    <phoneticPr fontId="8" type="noConversion"/>
  </si>
  <si>
    <t>“I experienced complete terror and confusion but I reasoned that one life lost is better than 5 lives lost”.</t>
  </si>
  <si>
    <t xml:space="preserve">(a) a direct reference to emotions, e.g., ‘shock’,  </t>
  </si>
  <si>
    <t>SE</t>
  </si>
  <si>
    <t>SD</t>
  </si>
  <si>
    <t>.</t>
    <phoneticPr fontId="10" type="noConversion"/>
  </si>
  <si>
    <t>Square Root 23</t>
    <phoneticPr fontId="10" type="noConversion"/>
  </si>
  <si>
    <t>Square Root 23</t>
  </si>
  <si>
    <t>Mean/3</t>
  </si>
  <si>
    <t>% of cases to be replaced:</t>
  </si>
  <si>
    <t>Mean</t>
    <phoneticPr fontId="10" type="noConversion"/>
  </si>
  <si>
    <t>Mean</t>
    <phoneticPr fontId="10" type="noConversion"/>
  </si>
  <si>
    <t>St Dev</t>
    <phoneticPr fontId="10" type="noConversion"/>
  </si>
  <si>
    <t>Sq. Rt.</t>
    <phoneticPr fontId="10" type="noConversion"/>
  </si>
  <si>
    <r>
      <t>Red</t>
    </r>
    <r>
      <rPr>
        <sz val="10"/>
        <rFont val="Verdana"/>
      </rPr>
      <t xml:space="preserve"> = OVER Mean + 2SD</t>
    </r>
    <phoneticPr fontId="10" type="noConversion"/>
  </si>
  <si>
    <r>
      <t>Blue</t>
    </r>
    <r>
      <rPr>
        <sz val="10"/>
        <rFont val="Verdana"/>
      </rPr>
      <t xml:space="preserve"> = UNDER Mean/3</t>
    </r>
    <phoneticPr fontId="10" type="noConversion"/>
  </si>
  <si>
    <r>
      <t>Red</t>
    </r>
    <r>
      <rPr>
        <sz val="10"/>
        <rFont val="Verdana"/>
      </rPr>
      <t xml:space="preserve"> = OVER Mean + 2SD</t>
    </r>
  </si>
  <si>
    <r>
      <t>Blue</t>
    </r>
    <r>
      <rPr>
        <sz val="10"/>
        <rFont val="Verdana"/>
      </rPr>
      <t xml:space="preserve"> = UNDER Mean/3</t>
    </r>
  </si>
  <si>
    <t>Before Replacement</t>
    <phoneticPr fontId="10" type="noConversion"/>
  </si>
  <si>
    <t>St. Error</t>
    <phoneticPr fontId="10" type="noConversion"/>
  </si>
  <si>
    <t>IndirectInactionStrongDecision</t>
    <phoneticPr fontId="10" type="noConversion"/>
  </si>
  <si>
    <t>IndirectActionMildDecision</t>
    <phoneticPr fontId="10" type="noConversion"/>
  </si>
  <si>
    <t>IndirectInactionMildDecision</t>
    <phoneticPr fontId="10" type="noConversion"/>
  </si>
  <si>
    <t>DirectActionStrongDecision</t>
    <phoneticPr fontId="10" type="noConversion"/>
  </si>
  <si>
    <t>DirectInactionStrongDecision</t>
    <phoneticPr fontId="10" type="noConversion"/>
  </si>
  <si>
    <t>.</t>
    <phoneticPr fontId="10" type="noConversion"/>
  </si>
  <si>
    <t>.</t>
    <phoneticPr fontId="10" type="noConversion"/>
  </si>
  <si>
    <t>Mean</t>
    <phoneticPr fontId="10" type="noConversion"/>
  </si>
  <si>
    <t>SD</t>
    <phoneticPr fontId="10" type="noConversion"/>
  </si>
  <si>
    <t>IndirectActionMildEmotion</t>
    <phoneticPr fontId="10" type="noConversion"/>
  </si>
  <si>
    <t>IndirectInactionMildEmotion</t>
    <phoneticPr fontId="10" type="noConversion"/>
  </si>
  <si>
    <t>IndirectActionStrongEmotion</t>
    <phoneticPr fontId="10" type="noConversion"/>
  </si>
  <si>
    <t>IndirectInactionStrongEmotion</t>
    <phoneticPr fontId="10" type="noConversion"/>
  </si>
  <si>
    <t>SD</t>
    <phoneticPr fontId="10" type="noConversion"/>
  </si>
  <si>
    <t>SE</t>
    <phoneticPr fontId="10" type="noConversion"/>
  </si>
  <si>
    <t>Square Root 23</t>
    <phoneticPr fontId="10" type="noConversion"/>
  </si>
  <si>
    <t>P5</t>
  </si>
  <si>
    <t>P4</t>
  </si>
  <si>
    <t>P3</t>
  </si>
  <si>
    <t>P2</t>
  </si>
  <si>
    <t>P1</t>
  </si>
  <si>
    <t>Participant Number</t>
  </si>
  <si>
    <t>Before Replacement</t>
    <phoneticPr fontId="10" type="noConversion"/>
  </si>
  <si>
    <t>M/3</t>
  </si>
  <si>
    <t>Mean+2SD</t>
  </si>
  <si>
    <t>2SD</t>
  </si>
  <si>
    <t>Mean</t>
  </si>
  <si>
    <t>DirectActionMildEmotion</t>
    <phoneticPr fontId="10" type="noConversion"/>
  </si>
  <si>
    <t>DirectInactionMildEmotion</t>
    <phoneticPr fontId="10" type="noConversion"/>
  </si>
  <si>
    <t>DirectActionStrongEmotion</t>
    <phoneticPr fontId="10" type="noConversion"/>
  </si>
  <si>
    <t>DirectInactionStrongEmotion</t>
    <phoneticPr fontId="10" type="noConversion"/>
  </si>
  <si>
    <t>P23</t>
  </si>
  <si>
    <t>P22</t>
  </si>
  <si>
    <t>P21</t>
  </si>
  <si>
    <t>P20</t>
  </si>
  <si>
    <t>P19</t>
  </si>
  <si>
    <t>P18</t>
  </si>
  <si>
    <t>P17</t>
  </si>
  <si>
    <t>P16</t>
  </si>
  <si>
    <t>P15</t>
  </si>
  <si>
    <t>P14</t>
  </si>
  <si>
    <t>P13</t>
  </si>
  <si>
    <t>P12</t>
  </si>
  <si>
    <t>P11</t>
  </si>
  <si>
    <t>P10</t>
  </si>
  <si>
    <t>P9</t>
  </si>
  <si>
    <t>P8</t>
  </si>
  <si>
    <t>P7</t>
  </si>
  <si>
    <t>P6</t>
  </si>
  <si>
    <t>Square Root 23</t>
    <phoneticPr fontId="10" type="noConversion"/>
  </si>
  <si>
    <t>SE</t>
    <phoneticPr fontId="10" type="noConversion"/>
  </si>
  <si>
    <t>IndirectActionMildEmotion</t>
    <phoneticPr fontId="10" type="noConversion"/>
  </si>
  <si>
    <t>IndirectInactionMildEmotion</t>
    <phoneticPr fontId="10" type="noConversion"/>
  </si>
  <si>
    <t>IndirectActionStrongEmotion</t>
    <phoneticPr fontId="10" type="noConversion"/>
  </si>
  <si>
    <t>Personal</t>
  </si>
  <si>
    <t>Impersonal</t>
  </si>
  <si>
    <t>DirectActionMildDecision</t>
  </si>
  <si>
    <t>DirectInactionMildDecision</t>
  </si>
  <si>
    <t xml:space="preserve"> </t>
  </si>
  <si>
    <t xml:space="preserve">2. Emotion Latencies with Outliers Replaced </t>
  </si>
  <si>
    <r>
      <t>DECISIONS TO ACT IN TROLLEY AND FOOTBRIDGE IN THE THREE CONDITIONS (REASON-</t>
    </r>
    <r>
      <rPr>
        <b/>
        <sz val="10"/>
        <rFont val="Verdana"/>
      </rPr>
      <t>PRIMED,</t>
    </r>
    <r>
      <rPr>
        <b/>
        <sz val="10"/>
        <rFont val="Verdana"/>
      </rPr>
      <t xml:space="preserve"> EMOTION-</t>
    </r>
    <r>
      <rPr>
        <b/>
        <sz val="10"/>
        <rFont val="Verdana"/>
      </rPr>
      <t>PRIMED,</t>
    </r>
    <r>
      <rPr>
        <b/>
        <sz val="10"/>
        <rFont val="Verdana"/>
      </rPr>
      <t xml:space="preserve"> NON-</t>
    </r>
    <r>
      <rPr>
        <b/>
        <sz val="10"/>
        <rFont val="Verdana"/>
      </rPr>
      <t>PRIMED</t>
    </r>
  </si>
  <si>
    <t>Non-Primed</t>
  </si>
  <si>
    <t>Emotion-Primed</t>
  </si>
  <si>
    <t>Reason-Primed</t>
  </si>
  <si>
    <r>
      <t xml:space="preserve">“I focused my attention on the larger group. My immediate response to the situation was panic and to avoid a larger accident that would happen if I went left </t>
    </r>
    <r>
      <rPr>
        <sz val="12"/>
        <rFont val="Wingdings"/>
      </rPr>
      <t>à</t>
    </r>
    <r>
      <rPr>
        <sz val="12"/>
        <rFont val="Times New Roman"/>
      </rPr>
      <t xml:space="preserve"> so I (at the last minute) chose to go right.”</t>
    </r>
  </si>
  <si>
    <r>
      <t xml:space="preserve">“(again) confusion, panic </t>
    </r>
    <r>
      <rPr>
        <sz val="12"/>
        <rFont val="Wingdings"/>
      </rPr>
      <t>à</t>
    </r>
    <r>
      <rPr>
        <sz val="12"/>
        <rFont val="Times New Roman"/>
      </rPr>
      <t xml:space="preserve"> attempt to rationalise (i.e. better to actively cause 1 death than 5) decision”.</t>
    </r>
  </si>
  <si>
    <t>Non-primed</t>
  </si>
  <si>
    <r>
      <t>REASON-</t>
    </r>
    <r>
      <rPr>
        <b/>
        <sz val="10"/>
        <rFont val="Verdana"/>
      </rPr>
      <t>Primed</t>
    </r>
  </si>
  <si>
    <r>
      <t>EMOTION-</t>
    </r>
    <r>
      <rPr>
        <b/>
        <sz val="10"/>
        <rFont val="Verdana"/>
      </rPr>
      <t>Primed</t>
    </r>
  </si>
  <si>
    <r>
      <t>NON-</t>
    </r>
    <r>
      <rPr>
        <b/>
        <sz val="10"/>
        <rFont val="Verdana"/>
      </rPr>
      <t>Primed</t>
    </r>
  </si>
  <si>
    <r>
      <t xml:space="preserve">Utilitarian: </t>
    </r>
    <r>
      <rPr>
        <i/>
        <sz val="12"/>
        <rFont val="Calibri"/>
        <scheme val="minor"/>
      </rPr>
      <t xml:space="preserve">Saving multiple lives rather than one </t>
    </r>
  </si>
  <si>
    <r>
      <t xml:space="preserve">Responsibility: </t>
    </r>
    <r>
      <rPr>
        <i/>
        <sz val="12"/>
        <rFont val="Calibri"/>
        <scheme val="minor"/>
      </rPr>
      <t xml:space="preserve">Own personal responsibility </t>
    </r>
  </si>
  <si>
    <r>
      <t xml:space="preserve">Direct killing: </t>
    </r>
    <r>
      <rPr>
        <i/>
        <sz val="12"/>
        <rFont val="Calibri"/>
        <scheme val="minor"/>
      </rPr>
      <t xml:space="preserve">Directness of action </t>
    </r>
  </si>
  <si>
    <r>
      <t xml:space="preserve">Deontological: </t>
    </r>
    <r>
      <rPr>
        <i/>
        <sz val="12"/>
        <rFont val="Calibri"/>
        <scheme val="minor"/>
      </rPr>
      <t>Action/ inaction is right or wrong OR a reference is made to not being able to put a value on someone's life</t>
    </r>
  </si>
  <si>
    <r>
      <t xml:space="preserve">Uninvolved: </t>
    </r>
    <r>
      <rPr>
        <i/>
        <sz val="12"/>
        <rFont val="Calibri"/>
        <scheme val="minor"/>
      </rPr>
      <t xml:space="preserve">Not involved in situation </t>
    </r>
  </si>
  <si>
    <t>ImpersonalActionMildDecision</t>
  </si>
  <si>
    <r>
      <rPr>
        <b/>
        <sz val="10"/>
        <rFont val="Verdana"/>
      </rPr>
      <t>Impersonal</t>
    </r>
    <r>
      <rPr>
        <b/>
        <sz val="10"/>
        <rFont val="Verdana"/>
      </rPr>
      <t>InactionMildDecision</t>
    </r>
  </si>
  <si>
    <r>
      <rPr>
        <b/>
        <sz val="10"/>
        <rFont val="Verdana"/>
      </rPr>
      <t>Impersonal</t>
    </r>
    <r>
      <rPr>
        <b/>
        <sz val="10"/>
        <rFont val="Verdana"/>
      </rPr>
      <t>ActionStrongDecision</t>
    </r>
  </si>
  <si>
    <r>
      <rPr>
        <b/>
        <sz val="10"/>
        <rFont val="Verdana"/>
      </rPr>
      <t>Impersonal</t>
    </r>
    <r>
      <rPr>
        <b/>
        <sz val="10"/>
        <rFont val="Verdana"/>
      </rPr>
      <t>InactionStrongDecision</t>
    </r>
  </si>
  <si>
    <r>
      <rPr>
        <b/>
        <sz val="10"/>
        <rFont val="Verdana"/>
      </rPr>
      <t>Personal</t>
    </r>
    <r>
      <rPr>
        <b/>
        <sz val="10"/>
        <rFont val="Verdana"/>
      </rPr>
      <t>ActionMildDecision</t>
    </r>
  </si>
  <si>
    <r>
      <rPr>
        <b/>
        <sz val="10"/>
        <rFont val="Verdana"/>
      </rPr>
      <t>Personal</t>
    </r>
    <r>
      <rPr>
        <b/>
        <sz val="10"/>
        <rFont val="Verdana"/>
      </rPr>
      <t>InactionMildDecision</t>
    </r>
  </si>
  <si>
    <r>
      <rPr>
        <b/>
        <sz val="10"/>
        <rFont val="Verdana"/>
      </rPr>
      <t>Personal</t>
    </r>
    <r>
      <rPr>
        <b/>
        <sz val="10"/>
        <rFont val="Verdana"/>
      </rPr>
      <t>ActionStrongDecision</t>
    </r>
  </si>
  <si>
    <r>
      <rPr>
        <b/>
        <sz val="10"/>
        <rFont val="Verdana"/>
      </rPr>
      <t>Personal</t>
    </r>
    <r>
      <rPr>
        <b/>
        <sz val="10"/>
        <rFont val="Verdana"/>
      </rPr>
      <t>InactionStrongDecision</t>
    </r>
  </si>
  <si>
    <r>
      <t>Gubbins &amp; Byrne (2014). Dual processes of emotion and reason in judgments about moral dilemmas.</t>
    </r>
    <r>
      <rPr>
        <b/>
        <sz val="10"/>
        <rFont val="Verdana"/>
      </rPr>
      <t xml:space="preserve">  </t>
    </r>
    <r>
      <rPr>
        <b/>
        <i/>
        <sz val="10"/>
        <rFont val="Verdana"/>
      </rPr>
      <t xml:space="preserve">Thinking and Reasoning. </t>
    </r>
  </si>
</sst>
</file>

<file path=xl/styles.xml><?xml version="1.0" encoding="utf-8"?>
<styleSheet xmlns="http://schemas.openxmlformats.org/spreadsheetml/2006/main" xmlns:mc="http://schemas.openxmlformats.org/markup-compatibility/2006" xmlns:x14ac="http://schemas.microsoft.com/office/spreadsheetml/2009/9/ac" mc:Ignorable="x14ac">
  <fonts count="31" x14ac:knownFonts="1">
    <font>
      <sz val="10"/>
      <name val="Verdana"/>
    </font>
    <font>
      <b/>
      <sz val="10"/>
      <name val="Verdana"/>
    </font>
    <font>
      <i/>
      <sz val="10"/>
      <name val="Verdana"/>
    </font>
    <font>
      <b/>
      <i/>
      <sz val="10"/>
      <name val="Verdana"/>
    </font>
    <font>
      <b/>
      <sz val="10"/>
      <name val="Verdana"/>
    </font>
    <font>
      <sz val="10"/>
      <name val="Verdana"/>
    </font>
    <font>
      <b/>
      <sz val="10"/>
      <name val="Verdana"/>
    </font>
    <font>
      <b/>
      <sz val="10"/>
      <name val="Verdana"/>
    </font>
    <font>
      <b/>
      <sz val="10"/>
      <name val="Verdana"/>
    </font>
    <font>
      <sz val="10"/>
      <name val="Verdana"/>
    </font>
    <font>
      <sz val="8"/>
      <name val="Verdana"/>
    </font>
    <font>
      <sz val="12"/>
      <color indexed="8"/>
      <name val="Calibri"/>
      <family val="2"/>
    </font>
    <font>
      <sz val="10"/>
      <color indexed="48"/>
      <name val="Verdana"/>
    </font>
    <font>
      <sz val="10"/>
      <color indexed="10"/>
      <name val="Verdana"/>
    </font>
    <font>
      <sz val="10"/>
      <color indexed="8"/>
      <name val="Verdana"/>
    </font>
    <font>
      <u/>
      <sz val="10"/>
      <color indexed="12"/>
      <name val="Verdana"/>
    </font>
    <font>
      <u/>
      <sz val="10"/>
      <color indexed="20"/>
      <name val="Verdana"/>
    </font>
    <font>
      <b/>
      <sz val="10"/>
      <color indexed="8"/>
      <name val="Verdana"/>
    </font>
    <font>
      <sz val="12"/>
      <name val="Cambria"/>
    </font>
    <font>
      <sz val="12"/>
      <name val="Times New Roman"/>
    </font>
    <font>
      <sz val="12"/>
      <name val="Wingdings"/>
    </font>
    <font>
      <u/>
      <sz val="12"/>
      <name val="Times New Roman"/>
    </font>
    <font>
      <vertAlign val="superscript"/>
      <sz val="12"/>
      <name val="Times New Roman"/>
    </font>
    <font>
      <sz val="10"/>
      <color indexed="207"/>
      <name val="Verdana"/>
    </font>
    <font>
      <b/>
      <sz val="10"/>
      <color indexed="10"/>
      <name val="Verdana"/>
    </font>
    <font>
      <sz val="10"/>
      <color indexed="10"/>
      <name val="Verdana"/>
    </font>
    <font>
      <u/>
      <sz val="10"/>
      <color theme="10"/>
      <name val="Verdana"/>
    </font>
    <font>
      <u/>
      <sz val="10"/>
      <color theme="11"/>
      <name val="Verdana"/>
    </font>
    <font>
      <sz val="12"/>
      <name val="Calibri"/>
      <scheme val="minor"/>
    </font>
    <font>
      <i/>
      <sz val="12"/>
      <name val="Calibri"/>
      <scheme val="minor"/>
    </font>
    <font>
      <b/>
      <sz val="12"/>
      <name val="Calibri"/>
      <scheme val="minor"/>
    </font>
  </fonts>
  <fills count="6">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rgb="FFDCE6F1"/>
        <bgColor rgb="FF000000"/>
      </patternFill>
    </fill>
    <fill>
      <patternFill patternType="solid">
        <fgColor theme="6" tint="0.79998168889431442"/>
        <bgColor indexed="64"/>
      </patternFill>
    </fill>
  </fills>
  <borders count="1">
    <border>
      <left/>
      <right/>
      <top/>
      <bottom/>
      <diagonal/>
    </border>
  </borders>
  <cellStyleXfs count="23">
    <xf numFmtId="0" fontId="0" fillId="0" borderId="0"/>
    <xf numFmtId="0" fontId="15" fillId="0" borderId="0" applyNumberFormat="0" applyFill="0" applyBorder="0" applyAlignment="0" applyProtection="0"/>
    <xf numFmtId="0" fontId="16" fillId="0" borderId="0" applyNumberFormat="0" applyFill="0" applyBorder="0" applyAlignment="0" applyProtection="0"/>
    <xf numFmtId="0" fontId="26" fillId="0" borderId="0" applyNumberFormat="0" applyFill="0" applyBorder="0" applyAlignment="0" applyProtection="0"/>
    <xf numFmtId="0" fontId="27" fillId="0" borderId="0" applyNumberFormat="0" applyFill="0" applyBorder="0" applyAlignment="0" applyProtection="0"/>
    <xf numFmtId="0" fontId="26" fillId="0" borderId="0" applyNumberFormat="0" applyFill="0" applyBorder="0" applyAlignment="0" applyProtection="0"/>
    <xf numFmtId="0" fontId="27" fillId="0" borderId="0" applyNumberFormat="0" applyFill="0" applyBorder="0" applyAlignment="0" applyProtection="0"/>
    <xf numFmtId="0" fontId="26" fillId="0" borderId="0" applyNumberFormat="0" applyFill="0" applyBorder="0" applyAlignment="0" applyProtection="0"/>
    <xf numFmtId="0" fontId="27" fillId="0" borderId="0" applyNumberFormat="0" applyFill="0" applyBorder="0" applyAlignment="0" applyProtection="0"/>
    <xf numFmtId="0" fontId="26" fillId="0" borderId="0" applyNumberFormat="0" applyFill="0" applyBorder="0" applyAlignment="0" applyProtection="0"/>
    <xf numFmtId="0" fontId="27" fillId="0" borderId="0" applyNumberFormat="0" applyFill="0" applyBorder="0" applyAlignment="0" applyProtection="0"/>
    <xf numFmtId="0" fontId="26" fillId="0" borderId="0" applyNumberFormat="0" applyFill="0" applyBorder="0" applyAlignment="0" applyProtection="0"/>
    <xf numFmtId="0" fontId="27" fillId="0" borderId="0" applyNumberFormat="0" applyFill="0" applyBorder="0" applyAlignment="0" applyProtection="0"/>
    <xf numFmtId="0" fontId="26" fillId="0" borderId="0" applyNumberFormat="0" applyFill="0" applyBorder="0" applyAlignment="0" applyProtection="0"/>
    <xf numFmtId="0" fontId="27" fillId="0" borderId="0" applyNumberFormat="0" applyFill="0" applyBorder="0" applyAlignment="0" applyProtection="0"/>
    <xf numFmtId="0" fontId="26" fillId="0" borderId="0" applyNumberFormat="0" applyFill="0" applyBorder="0" applyAlignment="0" applyProtection="0"/>
    <xf numFmtId="0" fontId="27" fillId="0" borderId="0" applyNumberFormat="0" applyFill="0" applyBorder="0" applyAlignment="0" applyProtection="0"/>
    <xf numFmtId="0" fontId="26" fillId="0" borderId="0" applyNumberFormat="0" applyFill="0" applyBorder="0" applyAlignment="0" applyProtection="0"/>
    <xf numFmtId="0" fontId="27" fillId="0" borderId="0" applyNumberFormat="0" applyFill="0" applyBorder="0" applyAlignment="0" applyProtection="0"/>
    <xf numFmtId="0" fontId="26" fillId="0" borderId="0" applyNumberFormat="0" applyFill="0" applyBorder="0" applyAlignment="0" applyProtection="0"/>
    <xf numFmtId="0" fontId="27" fillId="0" borderId="0" applyNumberFormat="0" applyFill="0" applyBorder="0" applyAlignment="0" applyProtection="0"/>
    <xf numFmtId="0" fontId="26" fillId="0" borderId="0" applyNumberFormat="0" applyFill="0" applyBorder="0" applyAlignment="0" applyProtection="0"/>
    <xf numFmtId="0" fontId="27" fillId="0" borderId="0" applyNumberFormat="0" applyFill="0" applyBorder="0" applyAlignment="0" applyProtection="0"/>
  </cellStyleXfs>
  <cellXfs count="57">
    <xf numFmtId="0" fontId="0" fillId="0" borderId="0" xfId="0"/>
    <xf numFmtId="0" fontId="8" fillId="0" borderId="0" xfId="0" applyFont="1"/>
    <xf numFmtId="0" fontId="12" fillId="0" borderId="0" xfId="0" applyFont="1"/>
    <xf numFmtId="0" fontId="13" fillId="0" borderId="0" xfId="0" applyFont="1"/>
    <xf numFmtId="0" fontId="9" fillId="0" borderId="0" xfId="0" applyFont="1"/>
    <xf numFmtId="0" fontId="14" fillId="0" borderId="0" xfId="0" applyFont="1"/>
    <xf numFmtId="0" fontId="11" fillId="0" borderId="0" xfId="0" applyFont="1"/>
    <xf numFmtId="0" fontId="0" fillId="0" borderId="0" xfId="0"/>
    <xf numFmtId="0" fontId="11" fillId="0" borderId="0" xfId="0" applyFont="1" applyAlignment="1"/>
    <xf numFmtId="0" fontId="7" fillId="0" borderId="0" xfId="0" applyFont="1"/>
    <xf numFmtId="0" fontId="6" fillId="0" borderId="0" xfId="0" applyFont="1"/>
    <xf numFmtId="0" fontId="5" fillId="0" borderId="0" xfId="0" applyFont="1"/>
    <xf numFmtId="0" fontId="4" fillId="0" borderId="0" xfId="0" applyFont="1"/>
    <xf numFmtId="0" fontId="0" fillId="2" borderId="0" xfId="0" applyFill="1"/>
    <xf numFmtId="0" fontId="4" fillId="2" borderId="0" xfId="0" applyFont="1" applyFill="1"/>
    <xf numFmtId="0" fontId="0" fillId="0" borderId="0" xfId="0" applyFill="1"/>
    <xf numFmtId="0" fontId="0" fillId="0" borderId="0" xfId="0" applyFont="1"/>
    <xf numFmtId="0" fontId="4" fillId="0" borderId="0" xfId="0" applyFont="1" applyFill="1"/>
    <xf numFmtId="0" fontId="13" fillId="0" borderId="0" xfId="0" applyFont="1" applyFill="1"/>
    <xf numFmtId="0" fontId="12" fillId="0" borderId="0" xfId="0" applyFont="1" applyFill="1"/>
    <xf numFmtId="0" fontId="0" fillId="3" borderId="0" xfId="0" applyFill="1"/>
    <xf numFmtId="0" fontId="0" fillId="4" borderId="0" xfId="0" applyFill="1"/>
    <xf numFmtId="0" fontId="17" fillId="0" borderId="0" xfId="0" applyFont="1"/>
    <xf numFmtId="0" fontId="4" fillId="4" borderId="0" xfId="0" applyFont="1" applyFill="1"/>
    <xf numFmtId="0" fontId="4" fillId="3" borderId="0" xfId="0" applyFont="1" applyFill="1"/>
    <xf numFmtId="0" fontId="18" fillId="0" borderId="0" xfId="0" applyFont="1"/>
    <xf numFmtId="0" fontId="19" fillId="0" borderId="0" xfId="0" applyFont="1"/>
    <xf numFmtId="0" fontId="19" fillId="0" borderId="0" xfId="0" applyNumberFormat="1" applyFont="1"/>
    <xf numFmtId="0" fontId="0" fillId="0" borderId="0" xfId="0" applyAlignment="1"/>
    <xf numFmtId="0" fontId="23" fillId="0" borderId="0" xfId="0" applyFont="1"/>
    <xf numFmtId="17" fontId="0" fillId="0" borderId="0" xfId="0" applyNumberFormat="1"/>
    <xf numFmtId="0" fontId="8" fillId="5" borderId="0" xfId="0" applyFont="1" applyFill="1"/>
    <xf numFmtId="0" fontId="0" fillId="5" borderId="0" xfId="0" applyFill="1"/>
    <xf numFmtId="0" fontId="4" fillId="5" borderId="0" xfId="0" applyFont="1" applyFill="1"/>
    <xf numFmtId="0" fontId="9" fillId="5" borderId="0" xfId="0" applyFont="1" applyFill="1"/>
    <xf numFmtId="0" fontId="12" fillId="5" borderId="0" xfId="0" applyFont="1" applyFill="1"/>
    <xf numFmtId="0" fontId="13" fillId="5" borderId="0" xfId="0" applyFont="1" applyFill="1"/>
    <xf numFmtId="0" fontId="8" fillId="0" borderId="0" xfId="0" applyFont="1" applyFill="1"/>
    <xf numFmtId="0" fontId="24" fillId="3" borderId="0" xfId="0" applyFont="1" applyFill="1"/>
    <xf numFmtId="0" fontId="24" fillId="5" borderId="0" xfId="0" applyFont="1" applyFill="1"/>
    <xf numFmtId="0" fontId="24" fillId="0" borderId="0" xfId="0" applyFont="1"/>
    <xf numFmtId="0" fontId="25" fillId="0" borderId="0" xfId="0" applyFont="1"/>
    <xf numFmtId="0" fontId="25" fillId="5" borderId="0" xfId="0" applyFont="1" applyFill="1"/>
    <xf numFmtId="0" fontId="6" fillId="0" borderId="0" xfId="0" applyFont="1"/>
    <xf numFmtId="0" fontId="9" fillId="0" borderId="0" xfId="0" applyFont="1" applyFill="1"/>
    <xf numFmtId="0" fontId="0" fillId="5" borderId="0" xfId="0" applyFont="1" applyFill="1"/>
    <xf numFmtId="0" fontId="6" fillId="0" borderId="0" xfId="0" applyFont="1"/>
    <xf numFmtId="0" fontId="6" fillId="0" borderId="0" xfId="0" applyFont="1"/>
    <xf numFmtId="0" fontId="1" fillId="3" borderId="0" xfId="0" applyFont="1" applyFill="1"/>
    <xf numFmtId="0" fontId="1" fillId="0" borderId="0" xfId="0" applyFont="1"/>
    <xf numFmtId="0" fontId="28" fillId="0" borderId="0" xfId="0" applyFont="1"/>
    <xf numFmtId="0" fontId="28" fillId="0" borderId="0" xfId="0" applyFont="1" applyAlignment="1">
      <alignment vertical="center"/>
    </xf>
    <xf numFmtId="0" fontId="30" fillId="2" borderId="0" xfId="0" applyFont="1" applyFill="1"/>
    <xf numFmtId="0" fontId="28" fillId="2" borderId="0" xfId="0" applyFont="1" applyFill="1"/>
    <xf numFmtId="0" fontId="30" fillId="0" borderId="0" xfId="0" applyFont="1"/>
    <xf numFmtId="0" fontId="25" fillId="0" borderId="0" xfId="0" applyFont="1" applyFill="1"/>
    <xf numFmtId="0" fontId="1" fillId="0" borderId="0" xfId="0" applyFont="1" applyFill="1"/>
  </cellXfs>
  <cellStyles count="23">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9"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charts/chart1.xml><?xml version="1.0" encoding="utf-8"?>
<c:chartSpace xmlns:c="http://schemas.openxmlformats.org/drawingml/2006/chart" xmlns:a="http://schemas.openxmlformats.org/drawingml/2006/main" xmlns:r="http://schemas.openxmlformats.org/officeDocument/2006/relationships">
  <c:date1904 val="1"/>
  <c:lang val="en-US"/>
  <c:roundedCorners val="0"/>
  <mc:AlternateContent xmlns:mc="http://schemas.openxmlformats.org/markup-compatibility/2006">
    <mc:Choice xmlns:c14="http://schemas.microsoft.com/office/drawing/2007/8/2/chart" Requires="c14">
      <c14:style val="117"/>
    </mc:Choice>
    <mc:Fallback>
      <c:style val="17"/>
    </mc:Fallback>
  </mc:AlternateContent>
  <c:chart>
    <c:autoTitleDeleted val="1"/>
    <c:plotArea>
      <c:layout/>
      <c:barChart>
        <c:barDir val="col"/>
        <c:grouping val="clustered"/>
        <c:varyColors val="0"/>
        <c:ser>
          <c:idx val="0"/>
          <c:order val="0"/>
          <c:tx>
            <c:strRef>
              <c:f>'2. E1 Justifications'!$D$224</c:f>
              <c:strCache>
                <c:ptCount val="1"/>
                <c:pt idx="0">
                  <c:v>Personal</c:v>
                </c:pt>
              </c:strCache>
            </c:strRef>
          </c:tx>
          <c:invertIfNegative val="0"/>
          <c:errBars>
            <c:errBarType val="both"/>
            <c:errValType val="cust"/>
            <c:noEndCap val="0"/>
            <c:plus>
              <c:numRef>
                <c:f>'2. E1 Justifications'!$D$242:$D$244</c:f>
                <c:numCache>
                  <c:formatCode>General</c:formatCode>
                  <c:ptCount val="3"/>
                  <c:pt idx="0">
                    <c:v>6.418399868645063</c:v>
                  </c:pt>
                  <c:pt idx="1">
                    <c:v>6.47681654382559</c:v>
                  </c:pt>
                  <c:pt idx="2">
                    <c:v>4.64867394979745</c:v>
                  </c:pt>
                </c:numCache>
              </c:numRef>
            </c:plus>
            <c:minus>
              <c:numRef>
                <c:f>'2. E1 Justifications'!$D$242:$D$244</c:f>
                <c:numCache>
                  <c:formatCode>General</c:formatCode>
                  <c:ptCount val="3"/>
                  <c:pt idx="0">
                    <c:v>6.418399868645063</c:v>
                  </c:pt>
                  <c:pt idx="1">
                    <c:v>6.47681654382559</c:v>
                  </c:pt>
                  <c:pt idx="2">
                    <c:v>4.64867394979745</c:v>
                  </c:pt>
                </c:numCache>
              </c:numRef>
            </c:minus>
          </c:errBars>
          <c:cat>
            <c:strRef>
              <c:f>'2. E1 Justifications'!$C$225:$C$227</c:f>
              <c:strCache>
                <c:ptCount val="3"/>
                <c:pt idx="0">
                  <c:v>Non-primed</c:v>
                </c:pt>
                <c:pt idx="1">
                  <c:v>Emotion-Primed</c:v>
                </c:pt>
                <c:pt idx="2">
                  <c:v>Reason-Primed</c:v>
                </c:pt>
              </c:strCache>
            </c:strRef>
          </c:cat>
          <c:val>
            <c:numRef>
              <c:f>'2. E1 Justifications'!$D$225:$D$227</c:f>
              <c:numCache>
                <c:formatCode>General</c:formatCode>
                <c:ptCount val="3"/>
                <c:pt idx="0">
                  <c:v>42.0</c:v>
                </c:pt>
                <c:pt idx="1">
                  <c:v>45.0</c:v>
                </c:pt>
                <c:pt idx="2">
                  <c:v>15.0</c:v>
                </c:pt>
              </c:numCache>
            </c:numRef>
          </c:val>
        </c:ser>
        <c:ser>
          <c:idx val="1"/>
          <c:order val="1"/>
          <c:tx>
            <c:strRef>
              <c:f>'2. E1 Justifications'!$E$224</c:f>
              <c:strCache>
                <c:ptCount val="1"/>
                <c:pt idx="0">
                  <c:v>Impersonal</c:v>
                </c:pt>
              </c:strCache>
            </c:strRef>
          </c:tx>
          <c:invertIfNegative val="0"/>
          <c:errBars>
            <c:errBarType val="both"/>
            <c:errValType val="cust"/>
            <c:noEndCap val="0"/>
            <c:plus>
              <c:numRef>
                <c:f>'2. E1 Justifications'!$E$242:$E$244</c:f>
                <c:numCache>
                  <c:formatCode>General</c:formatCode>
                  <c:ptCount val="3"/>
                  <c:pt idx="0">
                    <c:v>5.207556439232955</c:v>
                  </c:pt>
                  <c:pt idx="1">
                    <c:v>6.494964005966062</c:v>
                  </c:pt>
                  <c:pt idx="2">
                    <c:v>5.966005392134928</c:v>
                  </c:pt>
                </c:numCache>
              </c:numRef>
            </c:plus>
            <c:minus>
              <c:numRef>
                <c:f>'2. E1 Justifications'!$E$242:$E$244</c:f>
                <c:numCache>
                  <c:formatCode>General</c:formatCode>
                  <c:ptCount val="3"/>
                  <c:pt idx="0">
                    <c:v>5.207556439232955</c:v>
                  </c:pt>
                  <c:pt idx="1">
                    <c:v>6.494964005966062</c:v>
                  </c:pt>
                  <c:pt idx="2">
                    <c:v>5.966005392134928</c:v>
                  </c:pt>
                </c:numCache>
              </c:numRef>
            </c:minus>
          </c:errBars>
          <c:cat>
            <c:strRef>
              <c:f>'2. E1 Justifications'!$C$225:$C$227</c:f>
              <c:strCache>
                <c:ptCount val="3"/>
                <c:pt idx="0">
                  <c:v>Non-primed</c:v>
                </c:pt>
                <c:pt idx="1">
                  <c:v>Emotion-Primed</c:v>
                </c:pt>
                <c:pt idx="2">
                  <c:v>Reason-Primed</c:v>
                </c:pt>
              </c:strCache>
            </c:strRef>
          </c:cat>
          <c:val>
            <c:numRef>
              <c:f>'2. E1 Justifications'!$E$225:$E$227</c:f>
              <c:numCache>
                <c:formatCode>General</c:formatCode>
                <c:ptCount val="3"/>
                <c:pt idx="0">
                  <c:v>20.0</c:v>
                </c:pt>
                <c:pt idx="1">
                  <c:v>47.0</c:v>
                </c:pt>
                <c:pt idx="2">
                  <c:v>30.0</c:v>
                </c:pt>
              </c:numCache>
            </c:numRef>
          </c:val>
        </c:ser>
        <c:dLbls>
          <c:showLegendKey val="0"/>
          <c:showVal val="0"/>
          <c:showCatName val="0"/>
          <c:showSerName val="0"/>
          <c:showPercent val="0"/>
          <c:showBubbleSize val="0"/>
        </c:dLbls>
        <c:gapWidth val="150"/>
        <c:axId val="666963080"/>
        <c:axId val="666966248"/>
      </c:barChart>
      <c:catAx>
        <c:axId val="666963080"/>
        <c:scaling>
          <c:orientation val="minMax"/>
        </c:scaling>
        <c:delete val="0"/>
        <c:axPos val="b"/>
        <c:majorTickMark val="none"/>
        <c:minorTickMark val="none"/>
        <c:tickLblPos val="nextTo"/>
        <c:crossAx val="666966248"/>
        <c:crosses val="autoZero"/>
        <c:auto val="1"/>
        <c:lblAlgn val="ctr"/>
        <c:lblOffset val="100"/>
        <c:noMultiLvlLbl val="0"/>
      </c:catAx>
      <c:valAx>
        <c:axId val="666966248"/>
        <c:scaling>
          <c:orientation val="minMax"/>
          <c:max val="100.0"/>
        </c:scaling>
        <c:delete val="0"/>
        <c:axPos val="l"/>
        <c:majorGridlines/>
        <c:title>
          <c:tx>
            <c:rich>
              <a:bodyPr/>
              <a:lstStyle/>
              <a:p>
                <a:pPr>
                  <a:defRPr/>
                </a:pPr>
                <a:r>
                  <a:rPr lang="en-US"/>
                  <a:t>Percentages of emotive justifications</a:t>
                </a:r>
              </a:p>
            </c:rich>
          </c:tx>
          <c:layout/>
          <c:overlay val="0"/>
        </c:title>
        <c:numFmt formatCode="General" sourceLinked="1"/>
        <c:majorTickMark val="out"/>
        <c:minorTickMark val="none"/>
        <c:tickLblPos val="nextTo"/>
        <c:crossAx val="666963080"/>
        <c:crosses val="autoZero"/>
        <c:crossBetween val="between"/>
      </c:valAx>
    </c:plotArea>
    <c:legend>
      <c:legendPos val="r"/>
      <c:layout/>
      <c:overlay val="0"/>
    </c:legend>
    <c:plotVisOnly val="1"/>
    <c:dispBlanksAs val="gap"/>
    <c:showDLblsOverMax val="0"/>
  </c:chart>
  <c:printSettings>
    <c:headerFooter/>
    <c:pageMargins b="1.0" l="0.75" r="0.75" t="1.0" header="0.5" footer="0.5"/>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1"/>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tx>
            <c:strRef>
              <c:f>'4. E2 Decision Latencies'!$I$284</c:f>
              <c:strCache>
                <c:ptCount val="1"/>
                <c:pt idx="0">
                  <c:v>Strong</c:v>
                </c:pt>
              </c:strCache>
            </c:strRef>
          </c:tx>
          <c:invertIfNegative val="0"/>
          <c:cat>
            <c:strRef>
              <c:f>'4. E2 Decision Latencies'!$J$283:$K$283</c:f>
              <c:strCache>
                <c:ptCount val="2"/>
                <c:pt idx="0">
                  <c:v>Action</c:v>
                </c:pt>
                <c:pt idx="1">
                  <c:v>Inaction</c:v>
                </c:pt>
              </c:strCache>
            </c:strRef>
          </c:cat>
          <c:val>
            <c:numRef>
              <c:f>'4. E2 Decision Latencies'!$J$284:$K$284</c:f>
              <c:numCache>
                <c:formatCode>General</c:formatCode>
                <c:ptCount val="2"/>
                <c:pt idx="0">
                  <c:v>-619.478</c:v>
                </c:pt>
                <c:pt idx="1">
                  <c:v>310.554</c:v>
                </c:pt>
              </c:numCache>
            </c:numRef>
          </c:val>
        </c:ser>
        <c:ser>
          <c:idx val="1"/>
          <c:order val="1"/>
          <c:tx>
            <c:strRef>
              <c:f>'4. E2 Decision Latencies'!$I$285</c:f>
              <c:strCache>
                <c:ptCount val="1"/>
                <c:pt idx="0">
                  <c:v>Mild</c:v>
                </c:pt>
              </c:strCache>
            </c:strRef>
          </c:tx>
          <c:invertIfNegative val="0"/>
          <c:cat>
            <c:strRef>
              <c:f>'4. E2 Decision Latencies'!$J$283:$K$283</c:f>
              <c:strCache>
                <c:ptCount val="2"/>
                <c:pt idx="0">
                  <c:v>Action</c:v>
                </c:pt>
                <c:pt idx="1">
                  <c:v>Inaction</c:v>
                </c:pt>
              </c:strCache>
            </c:strRef>
          </c:cat>
          <c:val>
            <c:numRef>
              <c:f>'4. E2 Decision Latencies'!$J$285:$K$285</c:f>
              <c:numCache>
                <c:formatCode>General</c:formatCode>
                <c:ptCount val="2"/>
                <c:pt idx="0">
                  <c:v>398.57</c:v>
                </c:pt>
                <c:pt idx="1">
                  <c:v>-307.04</c:v>
                </c:pt>
              </c:numCache>
            </c:numRef>
          </c:val>
        </c:ser>
        <c:dLbls>
          <c:showLegendKey val="0"/>
          <c:showVal val="0"/>
          <c:showCatName val="0"/>
          <c:showSerName val="0"/>
          <c:showPercent val="0"/>
          <c:showBubbleSize val="0"/>
        </c:dLbls>
        <c:gapWidth val="150"/>
        <c:axId val="666911064"/>
        <c:axId val="666914040"/>
      </c:barChart>
      <c:catAx>
        <c:axId val="666911064"/>
        <c:scaling>
          <c:orientation val="minMax"/>
        </c:scaling>
        <c:delete val="0"/>
        <c:axPos val="b"/>
        <c:majorTickMark val="out"/>
        <c:minorTickMark val="none"/>
        <c:tickLblPos val="nextTo"/>
        <c:crossAx val="666914040"/>
        <c:crosses val="autoZero"/>
        <c:auto val="1"/>
        <c:lblAlgn val="ctr"/>
        <c:lblOffset val="100"/>
        <c:noMultiLvlLbl val="0"/>
      </c:catAx>
      <c:valAx>
        <c:axId val="666914040"/>
        <c:scaling>
          <c:orientation val="minMax"/>
          <c:max val="800.0"/>
        </c:scaling>
        <c:delete val="0"/>
        <c:axPos val="l"/>
        <c:majorGridlines/>
        <c:numFmt formatCode="General" sourceLinked="1"/>
        <c:majorTickMark val="out"/>
        <c:minorTickMark val="none"/>
        <c:tickLblPos val="nextTo"/>
        <c:crossAx val="666911064"/>
        <c:crosses val="autoZero"/>
        <c:crossBetween val="between"/>
      </c:valAx>
    </c:plotArea>
    <c:legend>
      <c:legendPos val="r"/>
      <c:layout/>
      <c:overlay val="0"/>
    </c:legend>
    <c:plotVisOnly val="1"/>
    <c:dispBlanksAs val="gap"/>
    <c:showDLblsOverMax val="0"/>
  </c:chart>
  <c:printSettings>
    <c:headerFooter/>
    <c:pageMargins b="1.0" l="0.75" r="0.75" t="1.0" header="0.5" footer="0.5"/>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1</xdr:col>
      <xdr:colOff>596900</xdr:colOff>
      <xdr:row>196</xdr:row>
      <xdr:rowOff>63500</xdr:rowOff>
    </xdr:from>
    <xdr:to>
      <xdr:col>6</xdr:col>
      <xdr:colOff>406400</xdr:colOff>
      <xdr:row>213</xdr:row>
      <xdr:rowOff>0</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11</xdr:col>
      <xdr:colOff>660400</xdr:colOff>
      <xdr:row>282</xdr:row>
      <xdr:rowOff>12700</xdr:rowOff>
    </xdr:from>
    <xdr:to>
      <xdr:col>16</xdr:col>
      <xdr:colOff>469900</xdr:colOff>
      <xdr:row>298</xdr:row>
      <xdr:rowOff>114300</xdr:rowOff>
    </xdr:to>
    <xdr:graphicFrame macro="">
      <xdr:nvGraphicFramePr>
        <xdr:cNvPr id="7" name="Chart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K6"/>
  <sheetViews>
    <sheetView tabSelected="1" workbookViewId="0">
      <selection activeCell="D11" sqref="D11"/>
    </sheetView>
  </sheetViews>
  <sheetFormatPr baseColWidth="10" defaultRowHeight="13" x14ac:dyDescent="0"/>
  <cols>
    <col min="1" max="16384" width="10.7109375" style="7"/>
  </cols>
  <sheetData>
    <row r="2" spans="2:11">
      <c r="B2" s="12" t="s">
        <v>84</v>
      </c>
      <c r="C2" s="12"/>
      <c r="D2" s="12"/>
      <c r="E2" s="12"/>
      <c r="F2" s="12"/>
      <c r="G2" s="12"/>
      <c r="H2" s="12"/>
      <c r="I2" s="12"/>
      <c r="J2" s="12"/>
    </row>
    <row r="3" spans="2:11">
      <c r="B3" s="12"/>
      <c r="C3" s="12"/>
      <c r="D3" s="12"/>
      <c r="E3" s="12"/>
      <c r="F3" s="12"/>
      <c r="G3" s="12"/>
      <c r="H3" s="12"/>
      <c r="I3" s="12"/>
      <c r="J3" s="12"/>
    </row>
    <row r="4" spans="2:11">
      <c r="B4" s="48" t="s">
        <v>569</v>
      </c>
      <c r="C4" s="24"/>
      <c r="D4" s="24"/>
      <c r="E4" s="24"/>
      <c r="F4" s="24"/>
      <c r="G4" s="24"/>
      <c r="H4" s="24"/>
      <c r="I4" s="24"/>
      <c r="J4" s="24"/>
      <c r="K4" s="20"/>
    </row>
    <row r="5" spans="2:11">
      <c r="B5" s="7" t="s">
        <v>544</v>
      </c>
    </row>
    <row r="6" spans="2:11">
      <c r="B6" s="30"/>
    </row>
  </sheetData>
  <phoneticPr fontId="10" type="noConversion"/>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193"/>
  <sheetViews>
    <sheetView workbookViewId="0">
      <selection activeCell="H273" sqref="H273"/>
    </sheetView>
  </sheetViews>
  <sheetFormatPr baseColWidth="10" defaultRowHeight="13" x14ac:dyDescent="0"/>
  <cols>
    <col min="1" max="16384" width="10.7109375" style="7"/>
  </cols>
  <sheetData>
    <row r="2" spans="1:11">
      <c r="A2" s="24" t="s">
        <v>437</v>
      </c>
      <c r="B2" s="20"/>
      <c r="C2" s="20"/>
      <c r="D2" s="20"/>
      <c r="E2" s="20"/>
    </row>
    <row r="4" spans="1:11">
      <c r="A4" s="49" t="s">
        <v>546</v>
      </c>
      <c r="B4" s="12"/>
      <c r="C4" s="12"/>
      <c r="D4" s="12"/>
      <c r="E4" s="12"/>
      <c r="F4" s="12"/>
      <c r="G4" s="12"/>
      <c r="H4" s="12"/>
      <c r="I4" s="12"/>
      <c r="J4" s="12"/>
      <c r="K4" s="12"/>
    </row>
    <row r="7" spans="1:11">
      <c r="C7" s="12" t="s">
        <v>438</v>
      </c>
      <c r="D7" s="12"/>
      <c r="E7" s="12" t="s">
        <v>433</v>
      </c>
      <c r="F7" s="12" t="s">
        <v>434</v>
      </c>
    </row>
    <row r="8" spans="1:11">
      <c r="A8" s="12" t="s">
        <v>439</v>
      </c>
      <c r="B8" s="12" t="s">
        <v>440</v>
      </c>
      <c r="C8" s="12" t="s">
        <v>441</v>
      </c>
      <c r="D8" s="12" t="s">
        <v>544</v>
      </c>
      <c r="E8" s="12" t="s">
        <v>442</v>
      </c>
      <c r="F8" s="12" t="s">
        <v>443</v>
      </c>
      <c r="G8" s="12" t="s">
        <v>544</v>
      </c>
      <c r="H8" s="12" t="s">
        <v>544</v>
      </c>
    </row>
    <row r="9" spans="1:11">
      <c r="A9" s="7">
        <v>1</v>
      </c>
      <c r="B9" s="7" t="s">
        <v>444</v>
      </c>
      <c r="C9" s="7">
        <v>0</v>
      </c>
      <c r="E9" s="7">
        <v>1</v>
      </c>
      <c r="F9" s="7">
        <v>1</v>
      </c>
    </row>
    <row r="10" spans="1:11">
      <c r="A10" s="7">
        <v>2</v>
      </c>
      <c r="B10" s="7" t="s">
        <v>444</v>
      </c>
      <c r="C10" s="7">
        <v>1</v>
      </c>
      <c r="E10" s="7">
        <v>0</v>
      </c>
      <c r="F10" s="7">
        <v>0</v>
      </c>
    </row>
    <row r="11" spans="1:11">
      <c r="A11" s="7">
        <v>3</v>
      </c>
      <c r="B11" s="7" t="s">
        <v>444</v>
      </c>
      <c r="C11" s="7">
        <v>0</v>
      </c>
      <c r="E11" s="7">
        <v>1</v>
      </c>
      <c r="F11" s="7">
        <v>1</v>
      </c>
    </row>
    <row r="12" spans="1:11">
      <c r="A12" s="7">
        <v>4</v>
      </c>
      <c r="B12" s="7" t="s">
        <v>444</v>
      </c>
      <c r="C12" s="7">
        <v>0</v>
      </c>
      <c r="E12" s="7">
        <v>0</v>
      </c>
      <c r="F12" s="7">
        <v>1</v>
      </c>
    </row>
    <row r="13" spans="1:11">
      <c r="A13" s="7">
        <v>5</v>
      </c>
      <c r="B13" s="7" t="s">
        <v>444</v>
      </c>
      <c r="C13" s="7">
        <v>1</v>
      </c>
      <c r="E13" s="7">
        <v>0</v>
      </c>
      <c r="F13" s="7">
        <v>0</v>
      </c>
    </row>
    <row r="14" spans="1:11">
      <c r="A14" s="7">
        <v>6</v>
      </c>
      <c r="B14" s="7" t="s">
        <v>444</v>
      </c>
      <c r="C14" s="7">
        <v>1</v>
      </c>
      <c r="E14" s="7">
        <v>0</v>
      </c>
      <c r="F14" s="7">
        <v>0</v>
      </c>
    </row>
    <row r="15" spans="1:11">
      <c r="A15" s="7">
        <v>7</v>
      </c>
      <c r="B15" s="7" t="s">
        <v>444</v>
      </c>
      <c r="C15" s="7">
        <v>0</v>
      </c>
      <c r="E15" s="7">
        <v>0</v>
      </c>
      <c r="F15" s="7">
        <v>0</v>
      </c>
    </row>
    <row r="16" spans="1:11">
      <c r="A16" s="7">
        <v>8</v>
      </c>
      <c r="B16" s="7" t="s">
        <v>444</v>
      </c>
      <c r="C16" s="7">
        <v>1</v>
      </c>
      <c r="E16" s="7">
        <v>1</v>
      </c>
      <c r="F16" s="7">
        <v>0</v>
      </c>
    </row>
    <row r="17" spans="1:11">
      <c r="A17" s="7">
        <v>9</v>
      </c>
      <c r="B17" s="7" t="s">
        <v>444</v>
      </c>
      <c r="C17" s="7">
        <v>1</v>
      </c>
      <c r="E17" s="7">
        <v>1</v>
      </c>
      <c r="F17" s="7">
        <v>0</v>
      </c>
    </row>
    <row r="18" spans="1:11">
      <c r="A18" s="7">
        <v>10</v>
      </c>
      <c r="B18" s="7" t="s">
        <v>444</v>
      </c>
      <c r="C18" s="7">
        <v>0</v>
      </c>
      <c r="E18" s="7">
        <v>0</v>
      </c>
      <c r="F18" s="7">
        <v>0</v>
      </c>
    </row>
    <row r="19" spans="1:11">
      <c r="A19" s="7">
        <v>11</v>
      </c>
      <c r="B19" s="7" t="s">
        <v>444</v>
      </c>
      <c r="C19" s="7">
        <v>0</v>
      </c>
      <c r="E19" s="7">
        <v>0</v>
      </c>
      <c r="F19" s="7">
        <v>0</v>
      </c>
    </row>
    <row r="20" spans="1:11">
      <c r="A20" s="7">
        <v>12</v>
      </c>
      <c r="B20" s="7" t="s">
        <v>444</v>
      </c>
      <c r="C20" s="7">
        <v>0</v>
      </c>
      <c r="E20" s="7">
        <v>0</v>
      </c>
      <c r="F20" s="7">
        <v>0</v>
      </c>
    </row>
    <row r="21" spans="1:11">
      <c r="A21" s="7">
        <v>13</v>
      </c>
      <c r="B21" s="7" t="s">
        <v>444</v>
      </c>
      <c r="C21" s="7">
        <v>1</v>
      </c>
      <c r="E21" s="7">
        <v>1</v>
      </c>
      <c r="F21" s="7">
        <v>0</v>
      </c>
    </row>
    <row r="22" spans="1:11">
      <c r="A22" s="7">
        <v>14</v>
      </c>
      <c r="B22" s="7" t="s">
        <v>444</v>
      </c>
      <c r="C22" s="7">
        <v>1</v>
      </c>
      <c r="E22" s="7">
        <v>1</v>
      </c>
      <c r="F22" s="7">
        <v>0</v>
      </c>
    </row>
    <row r="23" spans="1:11">
      <c r="A23" s="7">
        <v>15</v>
      </c>
      <c r="B23" s="7" t="s">
        <v>444</v>
      </c>
      <c r="C23" s="7">
        <v>1</v>
      </c>
      <c r="E23" s="7">
        <v>1</v>
      </c>
      <c r="F23" s="7">
        <v>0</v>
      </c>
    </row>
    <row r="24" spans="1:11">
      <c r="A24" s="7">
        <v>16</v>
      </c>
      <c r="B24" s="7" t="s">
        <v>444</v>
      </c>
      <c r="C24" s="7">
        <v>0</v>
      </c>
      <c r="E24" s="7">
        <v>1</v>
      </c>
      <c r="F24" s="7">
        <v>0</v>
      </c>
    </row>
    <row r="25" spans="1:11">
      <c r="A25" s="7">
        <v>17</v>
      </c>
      <c r="B25" s="7" t="s">
        <v>444</v>
      </c>
      <c r="C25" s="7">
        <v>1</v>
      </c>
      <c r="E25" s="7">
        <v>1</v>
      </c>
      <c r="F25" s="7">
        <v>0</v>
      </c>
    </row>
    <row r="26" spans="1:11">
      <c r="A26" s="7">
        <v>18</v>
      </c>
      <c r="B26" s="7" t="s">
        <v>444</v>
      </c>
      <c r="C26" s="7">
        <v>1</v>
      </c>
      <c r="E26" s="7">
        <v>1</v>
      </c>
      <c r="F26" s="7">
        <v>0</v>
      </c>
    </row>
    <row r="27" spans="1:11">
      <c r="A27" s="7">
        <v>19</v>
      </c>
      <c r="B27" s="7" t="s">
        <v>444</v>
      </c>
      <c r="C27" s="7">
        <v>1</v>
      </c>
      <c r="E27" s="7">
        <v>1</v>
      </c>
      <c r="F27" s="7">
        <v>0</v>
      </c>
    </row>
    <row r="28" spans="1:11">
      <c r="A28" s="7">
        <v>20</v>
      </c>
      <c r="B28" s="7" t="s">
        <v>444</v>
      </c>
      <c r="C28" s="7">
        <v>0</v>
      </c>
      <c r="E28" s="7">
        <v>1</v>
      </c>
      <c r="F28" s="7">
        <v>0</v>
      </c>
    </row>
    <row r="29" spans="1:11">
      <c r="A29" s="7">
        <v>21</v>
      </c>
      <c r="B29" s="7" t="s">
        <v>444</v>
      </c>
      <c r="C29" s="7">
        <v>0</v>
      </c>
      <c r="E29" s="7">
        <v>1</v>
      </c>
      <c r="F29" s="7">
        <v>0</v>
      </c>
      <c r="H29" s="7" t="s">
        <v>445</v>
      </c>
      <c r="J29" s="7" t="s">
        <v>540</v>
      </c>
      <c r="K29" s="7" t="s">
        <v>541</v>
      </c>
    </row>
    <row r="30" spans="1:11">
      <c r="A30" s="7">
        <v>22</v>
      </c>
      <c r="B30" s="7" t="s">
        <v>444</v>
      </c>
      <c r="C30" s="7">
        <v>1</v>
      </c>
      <c r="E30" s="7">
        <v>1</v>
      </c>
      <c r="F30" s="7">
        <v>0</v>
      </c>
      <c r="I30" s="7" t="s">
        <v>547</v>
      </c>
      <c r="J30" s="7">
        <v>8.3333333333333329E-2</v>
      </c>
      <c r="K30" s="7">
        <v>0.83333333333333337</v>
      </c>
    </row>
    <row r="31" spans="1:11">
      <c r="A31" s="7">
        <v>23</v>
      </c>
      <c r="B31" s="7" t="s">
        <v>444</v>
      </c>
      <c r="C31" s="7">
        <v>0</v>
      </c>
      <c r="E31" s="7">
        <v>1</v>
      </c>
      <c r="F31" s="7">
        <v>0</v>
      </c>
      <c r="I31" s="7" t="s">
        <v>548</v>
      </c>
      <c r="J31" s="7">
        <v>0.18333333333333332</v>
      </c>
      <c r="K31" s="7">
        <v>0.83333333333333337</v>
      </c>
    </row>
    <row r="32" spans="1:11">
      <c r="A32" s="7">
        <v>24</v>
      </c>
      <c r="B32" s="7" t="s">
        <v>444</v>
      </c>
      <c r="C32" s="7">
        <v>0</v>
      </c>
      <c r="E32" s="7">
        <v>1</v>
      </c>
      <c r="F32" s="7">
        <v>0</v>
      </c>
      <c r="I32" s="7" t="s">
        <v>549</v>
      </c>
      <c r="J32" s="7">
        <v>0.13333333333333333</v>
      </c>
      <c r="K32" s="7">
        <v>0.83333333333333337</v>
      </c>
    </row>
    <row r="33" spans="1:11">
      <c r="A33" s="7">
        <v>25</v>
      </c>
      <c r="B33" s="7" t="s">
        <v>444</v>
      </c>
      <c r="C33" s="7">
        <v>0</v>
      </c>
      <c r="E33" s="7">
        <v>1</v>
      </c>
      <c r="F33" s="7">
        <v>0</v>
      </c>
    </row>
    <row r="34" spans="1:11">
      <c r="A34" s="7">
        <v>26</v>
      </c>
      <c r="B34" s="7" t="s">
        <v>444</v>
      </c>
      <c r="C34" s="7">
        <v>0</v>
      </c>
      <c r="E34" s="7">
        <v>1</v>
      </c>
      <c r="F34" s="7">
        <v>1</v>
      </c>
      <c r="H34" s="7" t="s">
        <v>446</v>
      </c>
      <c r="J34" s="7" t="s">
        <v>540</v>
      </c>
      <c r="K34" s="7" t="s">
        <v>541</v>
      </c>
    </row>
    <row r="35" spans="1:11">
      <c r="A35" s="7">
        <v>27</v>
      </c>
      <c r="B35" s="7" t="s">
        <v>444</v>
      </c>
      <c r="C35" s="7">
        <v>1</v>
      </c>
      <c r="E35" s="7">
        <v>0</v>
      </c>
      <c r="F35" s="7">
        <v>0</v>
      </c>
      <c r="I35" s="7" t="s">
        <v>547</v>
      </c>
      <c r="J35" s="7">
        <v>8</v>
      </c>
      <c r="K35" s="7">
        <v>83</v>
      </c>
    </row>
    <row r="36" spans="1:11">
      <c r="A36" s="7">
        <v>28</v>
      </c>
      <c r="B36" s="7" t="s">
        <v>444</v>
      </c>
      <c r="C36" s="7">
        <v>1</v>
      </c>
      <c r="E36" s="7">
        <v>1</v>
      </c>
      <c r="F36" s="7">
        <v>0</v>
      </c>
      <c r="I36" s="7" t="s">
        <v>548</v>
      </c>
      <c r="J36" s="7">
        <v>18</v>
      </c>
      <c r="K36" s="7">
        <v>83</v>
      </c>
    </row>
    <row r="37" spans="1:11">
      <c r="A37" s="7">
        <v>29</v>
      </c>
      <c r="B37" s="7" t="s">
        <v>444</v>
      </c>
      <c r="C37" s="7">
        <v>0</v>
      </c>
      <c r="E37" s="7">
        <v>1</v>
      </c>
      <c r="F37" s="7">
        <v>0</v>
      </c>
      <c r="I37" s="7" t="s">
        <v>549</v>
      </c>
      <c r="J37" s="7">
        <v>13</v>
      </c>
      <c r="K37" s="7">
        <v>83</v>
      </c>
    </row>
    <row r="38" spans="1:11">
      <c r="A38" s="7">
        <v>30</v>
      </c>
      <c r="B38" s="7" t="s">
        <v>444</v>
      </c>
      <c r="C38" s="7">
        <v>1</v>
      </c>
      <c r="E38" s="7">
        <v>1</v>
      </c>
      <c r="F38" s="7">
        <v>0</v>
      </c>
    </row>
    <row r="39" spans="1:11">
      <c r="A39" s="7">
        <v>31</v>
      </c>
      <c r="B39" s="7" t="s">
        <v>444</v>
      </c>
      <c r="C39" s="7">
        <v>1</v>
      </c>
      <c r="E39" s="7">
        <v>1</v>
      </c>
      <c r="F39" s="7">
        <v>0</v>
      </c>
      <c r="H39" s="7" t="s">
        <v>447</v>
      </c>
      <c r="J39" s="7" t="s">
        <v>540</v>
      </c>
      <c r="K39" s="7" t="s">
        <v>541</v>
      </c>
    </row>
    <row r="40" spans="1:11">
      <c r="A40" s="7">
        <v>32</v>
      </c>
      <c r="B40" s="7" t="s">
        <v>444</v>
      </c>
      <c r="C40" s="7">
        <v>0</v>
      </c>
      <c r="E40" s="7">
        <v>0</v>
      </c>
      <c r="F40" s="7">
        <v>0</v>
      </c>
      <c r="I40" s="7" t="s">
        <v>547</v>
      </c>
      <c r="J40" s="7">
        <f>STDEV(F129:F188)</f>
        <v>0.27871780678530217</v>
      </c>
      <c r="K40" s="11">
        <f>STDEV(E129:E188)</f>
        <v>0.37582301400141449</v>
      </c>
    </row>
    <row r="41" spans="1:11">
      <c r="A41" s="7">
        <v>33</v>
      </c>
      <c r="B41" s="7" t="s">
        <v>444</v>
      </c>
      <c r="C41" s="7">
        <v>1</v>
      </c>
      <c r="E41" s="7">
        <v>1</v>
      </c>
      <c r="F41" s="7">
        <v>0</v>
      </c>
      <c r="I41" s="7" t="s">
        <v>548</v>
      </c>
      <c r="J41" s="7">
        <f>STDEV(F69:F128)</f>
        <v>0.39020492949942309</v>
      </c>
      <c r="K41" s="7">
        <f>STDEV(E69:E128)</f>
        <v>0.37582301400141449</v>
      </c>
    </row>
    <row r="42" spans="1:11">
      <c r="A42" s="7">
        <v>34</v>
      </c>
      <c r="B42" s="7" t="s">
        <v>444</v>
      </c>
      <c r="C42" s="7">
        <v>0</v>
      </c>
      <c r="E42" s="7">
        <v>1</v>
      </c>
      <c r="F42" s="7">
        <v>0</v>
      </c>
      <c r="I42" s="7" t="s">
        <v>549</v>
      </c>
      <c r="J42" s="7">
        <f>STDEV(F9:F68)</f>
        <v>0.34280333180088157</v>
      </c>
      <c r="K42" s="7">
        <f>STDEV(E9:E68)</f>
        <v>0.37582301400141449</v>
      </c>
    </row>
    <row r="43" spans="1:11">
      <c r="A43" s="7">
        <v>35</v>
      </c>
      <c r="B43" s="7" t="s">
        <v>444</v>
      </c>
      <c r="C43" s="7">
        <v>0</v>
      </c>
      <c r="E43" s="7">
        <v>1</v>
      </c>
      <c r="F43" s="7">
        <v>0</v>
      </c>
    </row>
    <row r="44" spans="1:11">
      <c r="A44" s="7">
        <v>36</v>
      </c>
      <c r="B44" s="7" t="s">
        <v>444</v>
      </c>
      <c r="C44" s="7">
        <v>0</v>
      </c>
      <c r="E44" s="7">
        <v>1</v>
      </c>
      <c r="F44" s="7">
        <v>1</v>
      </c>
      <c r="H44" s="7" t="s">
        <v>448</v>
      </c>
      <c r="J44" s="7" t="s">
        <v>540</v>
      </c>
      <c r="K44" s="7" t="s">
        <v>541</v>
      </c>
    </row>
    <row r="45" spans="1:11">
      <c r="A45" s="7">
        <v>37</v>
      </c>
      <c r="B45" s="7" t="s">
        <v>444</v>
      </c>
      <c r="C45" s="7">
        <v>1</v>
      </c>
      <c r="E45" s="7">
        <v>1</v>
      </c>
      <c r="F45" s="7">
        <v>1</v>
      </c>
      <c r="I45" s="7" t="s">
        <v>547</v>
      </c>
      <c r="J45" s="7">
        <f>J40*100</f>
        <v>27.871780678530218</v>
      </c>
      <c r="K45" s="7">
        <f>K40*100</f>
        <v>37.582301400141446</v>
      </c>
    </row>
    <row r="46" spans="1:11">
      <c r="A46" s="7">
        <v>38</v>
      </c>
      <c r="B46" s="7" t="s">
        <v>444</v>
      </c>
      <c r="C46" s="7">
        <v>1</v>
      </c>
      <c r="E46" s="7">
        <v>1</v>
      </c>
      <c r="F46" s="7">
        <v>0</v>
      </c>
      <c r="I46" s="7" t="s">
        <v>548</v>
      </c>
      <c r="J46" s="7">
        <f t="shared" ref="J46:K47" si="0">J41*100</f>
        <v>39.020492949942309</v>
      </c>
      <c r="K46" s="7">
        <f t="shared" si="0"/>
        <v>37.582301400141446</v>
      </c>
    </row>
    <row r="47" spans="1:11">
      <c r="A47" s="7">
        <v>39</v>
      </c>
      <c r="B47" s="7" t="s">
        <v>444</v>
      </c>
      <c r="C47" s="7">
        <v>1</v>
      </c>
      <c r="E47" s="7">
        <v>1</v>
      </c>
      <c r="F47" s="7">
        <v>0</v>
      </c>
      <c r="I47" s="7" t="s">
        <v>549</v>
      </c>
      <c r="J47" s="7">
        <f t="shared" si="0"/>
        <v>34.280333180088157</v>
      </c>
      <c r="K47" s="7">
        <f t="shared" si="0"/>
        <v>37.582301400141446</v>
      </c>
    </row>
    <row r="48" spans="1:11">
      <c r="A48" s="7">
        <v>40</v>
      </c>
      <c r="B48" s="7" t="s">
        <v>444</v>
      </c>
      <c r="C48" s="7">
        <v>1</v>
      </c>
      <c r="E48" s="7">
        <v>1</v>
      </c>
      <c r="F48" s="7">
        <v>0</v>
      </c>
    </row>
    <row r="49" spans="1:11">
      <c r="A49" s="7">
        <v>41</v>
      </c>
      <c r="B49" s="7" t="s">
        <v>444</v>
      </c>
      <c r="C49" s="7">
        <v>1</v>
      </c>
      <c r="E49" s="7">
        <v>1</v>
      </c>
      <c r="F49" s="7">
        <v>0</v>
      </c>
      <c r="H49" s="7" t="s">
        <v>2</v>
      </c>
      <c r="I49" s="7">
        <f>SQRT(60)</f>
        <v>7.745966692414834</v>
      </c>
    </row>
    <row r="50" spans="1:11">
      <c r="A50" s="7">
        <v>42</v>
      </c>
      <c r="B50" s="7" t="s">
        <v>444</v>
      </c>
      <c r="C50" s="7">
        <v>1</v>
      </c>
      <c r="E50" s="7">
        <v>1</v>
      </c>
      <c r="F50" s="7">
        <v>0</v>
      </c>
    </row>
    <row r="51" spans="1:11">
      <c r="A51" s="7">
        <v>43</v>
      </c>
      <c r="B51" s="7" t="s">
        <v>444</v>
      </c>
      <c r="C51" s="7">
        <v>0</v>
      </c>
      <c r="E51" s="7">
        <v>1</v>
      </c>
      <c r="F51" s="7">
        <v>0</v>
      </c>
      <c r="H51" s="7" t="s">
        <v>449</v>
      </c>
      <c r="J51" s="7" t="s">
        <v>540</v>
      </c>
      <c r="K51" s="7" t="s">
        <v>541</v>
      </c>
    </row>
    <row r="52" spans="1:11">
      <c r="A52" s="7">
        <v>44</v>
      </c>
      <c r="B52" s="7" t="s">
        <v>444</v>
      </c>
      <c r="C52" s="7">
        <v>0</v>
      </c>
      <c r="E52" s="7">
        <v>1</v>
      </c>
      <c r="F52" s="7">
        <v>0</v>
      </c>
      <c r="I52" s="7" t="s">
        <v>547</v>
      </c>
      <c r="J52" s="7">
        <f>J45/I49</f>
        <v>3.5982314132364395</v>
      </c>
      <c r="K52" s="7">
        <f>K45/I49</f>
        <v>4.8518542478298503</v>
      </c>
    </row>
    <row r="53" spans="1:11">
      <c r="A53" s="7">
        <v>45</v>
      </c>
      <c r="B53" s="7" t="s">
        <v>444</v>
      </c>
      <c r="C53" s="7">
        <v>0</v>
      </c>
      <c r="E53" s="7">
        <v>1</v>
      </c>
      <c r="F53" s="7">
        <v>0</v>
      </c>
      <c r="I53" s="7" t="s">
        <v>548</v>
      </c>
      <c r="J53" s="7">
        <f>J46/I49</f>
        <v>5.0375239785310155</v>
      </c>
      <c r="K53" s="7">
        <f>K46/I49</f>
        <v>4.8518542478298503</v>
      </c>
    </row>
    <row r="54" spans="1:11">
      <c r="A54" s="7">
        <v>46</v>
      </c>
      <c r="B54" s="7" t="s">
        <v>444</v>
      </c>
      <c r="C54" s="7">
        <v>0</v>
      </c>
      <c r="E54" s="7">
        <v>1</v>
      </c>
      <c r="F54" s="7">
        <v>0</v>
      </c>
      <c r="I54" s="7" t="s">
        <v>549</v>
      </c>
      <c r="J54" s="7">
        <f>J47/I49</f>
        <v>4.4255719836307659</v>
      </c>
      <c r="K54" s="7">
        <f>K47/I49</f>
        <v>4.8518542478298503</v>
      </c>
    </row>
    <row r="55" spans="1:11">
      <c r="A55" s="7">
        <v>47</v>
      </c>
      <c r="B55" s="7" t="s">
        <v>444</v>
      </c>
      <c r="C55" s="7">
        <v>1</v>
      </c>
      <c r="E55" s="7">
        <v>1</v>
      </c>
      <c r="F55" s="7">
        <v>0</v>
      </c>
    </row>
    <row r="56" spans="1:11">
      <c r="A56" s="7">
        <v>48</v>
      </c>
      <c r="B56" s="7" t="s">
        <v>444</v>
      </c>
      <c r="C56" s="7">
        <v>0</v>
      </c>
      <c r="E56" s="7">
        <v>1</v>
      </c>
      <c r="F56" s="7">
        <v>0</v>
      </c>
    </row>
    <row r="57" spans="1:11">
      <c r="A57" s="7">
        <v>49</v>
      </c>
      <c r="B57" s="7" t="s">
        <v>444</v>
      </c>
      <c r="C57" s="7">
        <v>0</v>
      </c>
      <c r="E57" s="7">
        <v>1</v>
      </c>
      <c r="F57" s="7">
        <v>0</v>
      </c>
    </row>
    <row r="58" spans="1:11">
      <c r="A58" s="7">
        <v>50</v>
      </c>
      <c r="B58" s="7" t="s">
        <v>444</v>
      </c>
      <c r="C58" s="7">
        <v>1</v>
      </c>
      <c r="E58" s="7">
        <v>1</v>
      </c>
      <c r="F58" s="7">
        <v>1</v>
      </c>
    </row>
    <row r="59" spans="1:11">
      <c r="A59" s="7">
        <v>51</v>
      </c>
      <c r="B59" s="7" t="s">
        <v>444</v>
      </c>
      <c r="C59" s="7">
        <v>1</v>
      </c>
      <c r="E59" s="7">
        <v>1</v>
      </c>
      <c r="F59" s="7">
        <v>0</v>
      </c>
    </row>
    <row r="60" spans="1:11">
      <c r="A60" s="7">
        <v>52</v>
      </c>
      <c r="B60" s="7" t="s">
        <v>444</v>
      </c>
      <c r="C60" s="7">
        <v>1</v>
      </c>
      <c r="E60" s="7">
        <v>1</v>
      </c>
      <c r="F60" s="7">
        <v>0</v>
      </c>
    </row>
    <row r="61" spans="1:11">
      <c r="A61" s="7">
        <v>53</v>
      </c>
      <c r="B61" s="7" t="s">
        <v>444</v>
      </c>
      <c r="C61" s="7">
        <v>0</v>
      </c>
      <c r="E61" s="7">
        <v>1</v>
      </c>
      <c r="F61" s="7">
        <v>0</v>
      </c>
    </row>
    <row r="62" spans="1:11">
      <c r="A62" s="7">
        <v>54</v>
      </c>
      <c r="B62" s="7" t="s">
        <v>444</v>
      </c>
      <c r="C62" s="7">
        <v>1</v>
      </c>
      <c r="E62" s="7">
        <v>1</v>
      </c>
      <c r="F62" s="7">
        <v>0</v>
      </c>
    </row>
    <row r="63" spans="1:11">
      <c r="A63" s="7">
        <v>55</v>
      </c>
      <c r="B63" s="7" t="s">
        <v>444</v>
      </c>
      <c r="C63" s="7">
        <v>0</v>
      </c>
      <c r="E63" s="7">
        <v>1</v>
      </c>
      <c r="F63" s="7">
        <v>0</v>
      </c>
    </row>
    <row r="64" spans="1:11">
      <c r="A64" s="7">
        <v>56</v>
      </c>
      <c r="B64" s="7" t="s">
        <v>444</v>
      </c>
      <c r="C64" s="7">
        <v>1</v>
      </c>
      <c r="E64" s="7">
        <v>1</v>
      </c>
      <c r="F64" s="7">
        <v>0</v>
      </c>
    </row>
    <row r="65" spans="1:6">
      <c r="A65" s="7">
        <v>57</v>
      </c>
      <c r="B65" s="7" t="s">
        <v>444</v>
      </c>
      <c r="C65" s="7">
        <v>0</v>
      </c>
      <c r="E65" s="7">
        <v>1</v>
      </c>
      <c r="F65" s="7">
        <v>0</v>
      </c>
    </row>
    <row r="66" spans="1:6">
      <c r="A66" s="7">
        <v>58</v>
      </c>
      <c r="B66" s="7" t="s">
        <v>444</v>
      </c>
      <c r="C66" s="7">
        <v>0</v>
      </c>
      <c r="E66" s="7">
        <v>1</v>
      </c>
      <c r="F66" s="7">
        <v>0</v>
      </c>
    </row>
    <row r="67" spans="1:6">
      <c r="A67" s="7">
        <v>59</v>
      </c>
      <c r="B67" s="7" t="s">
        <v>444</v>
      </c>
      <c r="C67" s="7">
        <v>0</v>
      </c>
      <c r="E67" s="7">
        <v>1</v>
      </c>
      <c r="F67" s="7">
        <v>0</v>
      </c>
    </row>
    <row r="68" spans="1:6">
      <c r="A68" s="7">
        <v>60</v>
      </c>
      <c r="B68" s="7" t="s">
        <v>444</v>
      </c>
      <c r="C68" s="7">
        <v>1</v>
      </c>
      <c r="E68" s="7">
        <v>1</v>
      </c>
      <c r="F68" s="7">
        <v>1</v>
      </c>
    </row>
    <row r="69" spans="1:6">
      <c r="A69" s="7">
        <v>61</v>
      </c>
      <c r="B69" s="7" t="s">
        <v>450</v>
      </c>
      <c r="C69" s="7">
        <v>0</v>
      </c>
      <c r="E69" s="7">
        <v>0</v>
      </c>
      <c r="F69" s="7">
        <v>0</v>
      </c>
    </row>
    <row r="70" spans="1:6">
      <c r="A70" s="7">
        <v>62</v>
      </c>
      <c r="B70" s="7" t="s">
        <v>450</v>
      </c>
      <c r="C70" s="7">
        <v>1</v>
      </c>
      <c r="E70" s="7">
        <v>1</v>
      </c>
      <c r="F70" s="7">
        <v>0</v>
      </c>
    </row>
    <row r="71" spans="1:6">
      <c r="A71" s="7">
        <v>63</v>
      </c>
      <c r="B71" s="7" t="s">
        <v>450</v>
      </c>
      <c r="C71" s="7">
        <v>0</v>
      </c>
      <c r="E71" s="7">
        <v>1</v>
      </c>
      <c r="F71" s="7">
        <v>0</v>
      </c>
    </row>
    <row r="72" spans="1:6">
      <c r="A72" s="7">
        <v>64</v>
      </c>
      <c r="B72" s="7" t="s">
        <v>450</v>
      </c>
      <c r="C72" s="7">
        <v>0</v>
      </c>
      <c r="E72" s="7">
        <v>1</v>
      </c>
      <c r="F72" s="7">
        <v>0</v>
      </c>
    </row>
    <row r="73" spans="1:6">
      <c r="A73" s="7">
        <v>65</v>
      </c>
      <c r="B73" s="7" t="s">
        <v>450</v>
      </c>
      <c r="C73" s="7">
        <v>1</v>
      </c>
      <c r="E73" s="7">
        <v>1</v>
      </c>
      <c r="F73" s="7">
        <v>1</v>
      </c>
    </row>
    <row r="74" spans="1:6">
      <c r="A74" s="7">
        <v>66</v>
      </c>
      <c r="B74" s="7" t="s">
        <v>450</v>
      </c>
      <c r="C74" s="7">
        <v>1</v>
      </c>
      <c r="E74" s="7">
        <v>1</v>
      </c>
      <c r="F74" s="7">
        <v>0</v>
      </c>
    </row>
    <row r="75" spans="1:6">
      <c r="A75" s="7">
        <v>67</v>
      </c>
      <c r="B75" s="7" t="s">
        <v>450</v>
      </c>
      <c r="C75" s="7">
        <v>1</v>
      </c>
      <c r="E75" s="7">
        <v>0</v>
      </c>
      <c r="F75" s="7">
        <v>0</v>
      </c>
    </row>
    <row r="76" spans="1:6">
      <c r="A76" s="7">
        <v>68</v>
      </c>
      <c r="B76" s="7" t="s">
        <v>450</v>
      </c>
      <c r="C76" s="7">
        <v>1</v>
      </c>
      <c r="E76" s="7">
        <v>1</v>
      </c>
      <c r="F76" s="7">
        <v>0</v>
      </c>
    </row>
    <row r="77" spans="1:6">
      <c r="A77" s="7">
        <v>69</v>
      </c>
      <c r="B77" s="7" t="s">
        <v>450</v>
      </c>
      <c r="C77" s="7">
        <v>1</v>
      </c>
      <c r="E77" s="7">
        <v>1</v>
      </c>
      <c r="F77" s="7">
        <v>0</v>
      </c>
    </row>
    <row r="78" spans="1:6">
      <c r="A78" s="7">
        <v>70</v>
      </c>
      <c r="B78" s="7" t="s">
        <v>450</v>
      </c>
      <c r="C78" s="7">
        <v>0</v>
      </c>
      <c r="E78" s="7">
        <v>1</v>
      </c>
      <c r="F78" s="7">
        <v>0</v>
      </c>
    </row>
    <row r="79" spans="1:6">
      <c r="A79" s="7">
        <v>71</v>
      </c>
      <c r="B79" s="7" t="s">
        <v>450</v>
      </c>
      <c r="C79" s="7">
        <v>0</v>
      </c>
      <c r="E79" s="7">
        <v>0</v>
      </c>
      <c r="F79" s="7">
        <v>0</v>
      </c>
    </row>
    <row r="80" spans="1:6">
      <c r="A80" s="7">
        <v>72</v>
      </c>
      <c r="B80" s="7" t="s">
        <v>450</v>
      </c>
      <c r="C80" s="7">
        <v>0</v>
      </c>
      <c r="E80" s="7">
        <v>1</v>
      </c>
      <c r="F80" s="7">
        <v>0</v>
      </c>
    </row>
    <row r="81" spans="1:6">
      <c r="A81" s="7">
        <v>73</v>
      </c>
      <c r="B81" s="7" t="s">
        <v>450</v>
      </c>
      <c r="C81" s="7">
        <v>0</v>
      </c>
      <c r="E81" s="7">
        <v>1</v>
      </c>
      <c r="F81" s="7">
        <v>1</v>
      </c>
    </row>
    <row r="82" spans="1:6">
      <c r="A82" s="7">
        <v>74</v>
      </c>
      <c r="B82" s="7" t="s">
        <v>450</v>
      </c>
      <c r="C82" s="7">
        <v>0</v>
      </c>
      <c r="E82" s="7">
        <v>1</v>
      </c>
      <c r="F82" s="7">
        <v>0</v>
      </c>
    </row>
    <row r="83" spans="1:6">
      <c r="A83" s="7">
        <v>75</v>
      </c>
      <c r="B83" s="7" t="s">
        <v>450</v>
      </c>
      <c r="C83" s="7">
        <v>0</v>
      </c>
      <c r="E83" s="7">
        <v>1</v>
      </c>
      <c r="F83" s="7">
        <v>0</v>
      </c>
    </row>
    <row r="84" spans="1:6">
      <c r="A84" s="7">
        <v>76</v>
      </c>
      <c r="B84" s="7" t="s">
        <v>450</v>
      </c>
      <c r="C84" s="7">
        <v>0</v>
      </c>
      <c r="E84" s="7">
        <v>1</v>
      </c>
      <c r="F84" s="7">
        <v>1</v>
      </c>
    </row>
    <row r="85" spans="1:6">
      <c r="A85" s="7">
        <v>77</v>
      </c>
      <c r="B85" s="7" t="s">
        <v>450</v>
      </c>
      <c r="C85" s="7">
        <v>1</v>
      </c>
      <c r="E85" s="7">
        <v>1</v>
      </c>
      <c r="F85" s="7">
        <v>0</v>
      </c>
    </row>
    <row r="86" spans="1:6">
      <c r="A86" s="7">
        <v>78</v>
      </c>
      <c r="B86" s="7" t="s">
        <v>450</v>
      </c>
      <c r="C86" s="7">
        <v>1</v>
      </c>
      <c r="E86" s="7">
        <v>1</v>
      </c>
      <c r="F86" s="7">
        <v>0</v>
      </c>
    </row>
    <row r="87" spans="1:6">
      <c r="A87" s="7">
        <v>79</v>
      </c>
      <c r="B87" s="7" t="s">
        <v>450</v>
      </c>
      <c r="C87" s="7">
        <v>1</v>
      </c>
      <c r="E87" s="7">
        <v>1</v>
      </c>
      <c r="F87" s="7">
        <v>0</v>
      </c>
    </row>
    <row r="88" spans="1:6">
      <c r="A88" s="7">
        <v>80</v>
      </c>
      <c r="B88" s="7" t="s">
        <v>450</v>
      </c>
      <c r="C88" s="7">
        <v>1</v>
      </c>
      <c r="E88" s="7">
        <v>0</v>
      </c>
      <c r="F88" s="7">
        <v>0</v>
      </c>
    </row>
    <row r="89" spans="1:6">
      <c r="A89" s="7">
        <v>81</v>
      </c>
      <c r="B89" s="7" t="s">
        <v>450</v>
      </c>
      <c r="C89" s="7">
        <v>0</v>
      </c>
      <c r="E89" s="7">
        <v>1</v>
      </c>
      <c r="F89" s="7">
        <v>1</v>
      </c>
    </row>
    <row r="90" spans="1:6">
      <c r="A90" s="7">
        <v>82</v>
      </c>
      <c r="B90" s="7" t="s">
        <v>450</v>
      </c>
      <c r="C90" s="7">
        <v>1</v>
      </c>
      <c r="E90" s="7">
        <v>1</v>
      </c>
      <c r="F90" s="7">
        <v>0</v>
      </c>
    </row>
    <row r="91" spans="1:6">
      <c r="A91" s="7">
        <v>83</v>
      </c>
      <c r="B91" s="7" t="s">
        <v>450</v>
      </c>
      <c r="C91" s="7">
        <v>1</v>
      </c>
      <c r="E91" s="7">
        <v>0</v>
      </c>
      <c r="F91" s="7">
        <v>0</v>
      </c>
    </row>
    <row r="92" spans="1:6">
      <c r="A92" s="7">
        <v>84</v>
      </c>
      <c r="B92" s="7" t="s">
        <v>450</v>
      </c>
      <c r="C92" s="7">
        <v>1</v>
      </c>
      <c r="E92" s="7">
        <v>1</v>
      </c>
      <c r="F92" s="7">
        <v>0</v>
      </c>
    </row>
    <row r="93" spans="1:6">
      <c r="A93" s="7">
        <v>85</v>
      </c>
      <c r="B93" s="7" t="s">
        <v>450</v>
      </c>
      <c r="C93" s="7">
        <v>0</v>
      </c>
      <c r="E93" s="7">
        <v>1</v>
      </c>
      <c r="F93" s="7">
        <v>0</v>
      </c>
    </row>
    <row r="94" spans="1:6">
      <c r="A94" s="7">
        <v>86</v>
      </c>
      <c r="B94" s="7" t="s">
        <v>450</v>
      </c>
      <c r="C94" s="7">
        <v>0</v>
      </c>
      <c r="E94" s="7">
        <v>0</v>
      </c>
      <c r="F94" s="7">
        <v>0</v>
      </c>
    </row>
    <row r="95" spans="1:6">
      <c r="A95" s="7">
        <v>87</v>
      </c>
      <c r="B95" s="7" t="s">
        <v>450</v>
      </c>
      <c r="C95" s="7">
        <v>1</v>
      </c>
      <c r="E95" s="7">
        <v>1</v>
      </c>
      <c r="F95" s="7">
        <v>0</v>
      </c>
    </row>
    <row r="96" spans="1:6">
      <c r="A96" s="7">
        <v>88</v>
      </c>
      <c r="B96" s="7" t="s">
        <v>450</v>
      </c>
      <c r="C96" s="7">
        <v>0</v>
      </c>
      <c r="E96" s="7">
        <v>1</v>
      </c>
      <c r="F96" s="7">
        <v>0</v>
      </c>
    </row>
    <row r="97" spans="1:6">
      <c r="A97" s="7">
        <v>89</v>
      </c>
      <c r="B97" s="7" t="s">
        <v>450</v>
      </c>
      <c r="C97" s="7">
        <v>0</v>
      </c>
      <c r="E97" s="7">
        <v>1</v>
      </c>
      <c r="F97" s="7">
        <v>0</v>
      </c>
    </row>
    <row r="98" spans="1:6">
      <c r="A98" s="7">
        <v>90</v>
      </c>
      <c r="B98" s="7" t="s">
        <v>450</v>
      </c>
      <c r="C98" s="7">
        <v>1</v>
      </c>
      <c r="E98" s="7">
        <v>1</v>
      </c>
      <c r="F98" s="7">
        <v>1</v>
      </c>
    </row>
    <row r="99" spans="1:6">
      <c r="A99" s="7">
        <v>91</v>
      </c>
      <c r="B99" s="7" t="s">
        <v>450</v>
      </c>
      <c r="C99" s="7">
        <v>1</v>
      </c>
      <c r="E99" s="7">
        <v>1</v>
      </c>
      <c r="F99" s="7">
        <v>0</v>
      </c>
    </row>
    <row r="100" spans="1:6">
      <c r="A100" s="7">
        <v>92</v>
      </c>
      <c r="B100" s="7" t="s">
        <v>450</v>
      </c>
      <c r="C100" s="7">
        <v>0</v>
      </c>
      <c r="E100" s="7">
        <v>1</v>
      </c>
      <c r="F100" s="7">
        <v>0</v>
      </c>
    </row>
    <row r="101" spans="1:6">
      <c r="A101" s="7">
        <v>93</v>
      </c>
      <c r="B101" s="7" t="s">
        <v>450</v>
      </c>
      <c r="C101" s="7">
        <v>0</v>
      </c>
      <c r="E101" s="7">
        <v>1</v>
      </c>
      <c r="F101" s="7">
        <v>1</v>
      </c>
    </row>
    <row r="102" spans="1:6">
      <c r="A102" s="7">
        <v>94</v>
      </c>
      <c r="B102" s="7" t="s">
        <v>450</v>
      </c>
      <c r="C102" s="7">
        <v>0</v>
      </c>
      <c r="E102" s="7">
        <v>1</v>
      </c>
      <c r="F102" s="7">
        <v>0</v>
      </c>
    </row>
    <row r="103" spans="1:6">
      <c r="A103" s="7">
        <v>95</v>
      </c>
      <c r="B103" s="7" t="s">
        <v>450</v>
      </c>
      <c r="C103" s="7">
        <v>1</v>
      </c>
      <c r="E103" s="7">
        <v>1</v>
      </c>
      <c r="F103" s="7">
        <v>0</v>
      </c>
    </row>
    <row r="104" spans="1:6">
      <c r="A104" s="7">
        <v>96</v>
      </c>
      <c r="B104" s="7" t="s">
        <v>450</v>
      </c>
      <c r="C104" s="7">
        <v>1</v>
      </c>
      <c r="E104" s="7">
        <v>1</v>
      </c>
      <c r="F104" s="7">
        <v>0</v>
      </c>
    </row>
    <row r="105" spans="1:6">
      <c r="A105" s="7">
        <v>97</v>
      </c>
      <c r="B105" s="7" t="s">
        <v>450</v>
      </c>
      <c r="C105" s="7">
        <v>0</v>
      </c>
      <c r="E105" s="7">
        <v>1</v>
      </c>
      <c r="F105" s="7">
        <v>0</v>
      </c>
    </row>
    <row r="106" spans="1:6">
      <c r="A106" s="7">
        <v>98</v>
      </c>
      <c r="B106" s="7" t="s">
        <v>450</v>
      </c>
      <c r="C106" s="7">
        <v>1</v>
      </c>
      <c r="E106" s="7">
        <v>1</v>
      </c>
      <c r="F106" s="7">
        <v>0</v>
      </c>
    </row>
    <row r="107" spans="1:6">
      <c r="A107" s="7">
        <v>99</v>
      </c>
      <c r="B107" s="7" t="s">
        <v>450</v>
      </c>
      <c r="C107" s="7">
        <v>0</v>
      </c>
      <c r="E107" s="7">
        <v>1</v>
      </c>
      <c r="F107" s="7">
        <v>0</v>
      </c>
    </row>
    <row r="108" spans="1:6">
      <c r="A108" s="7">
        <v>100</v>
      </c>
      <c r="B108" s="7" t="s">
        <v>450</v>
      </c>
      <c r="C108" s="7">
        <v>0</v>
      </c>
      <c r="E108" s="7">
        <v>1</v>
      </c>
      <c r="F108" s="7">
        <v>1</v>
      </c>
    </row>
    <row r="109" spans="1:6">
      <c r="A109" s="7">
        <v>101</v>
      </c>
      <c r="B109" s="7" t="s">
        <v>450</v>
      </c>
      <c r="C109" s="7">
        <v>1</v>
      </c>
      <c r="E109" s="7">
        <v>1</v>
      </c>
      <c r="F109" s="7">
        <v>0</v>
      </c>
    </row>
    <row r="110" spans="1:6">
      <c r="A110" s="7">
        <v>102</v>
      </c>
      <c r="B110" s="7" t="s">
        <v>450</v>
      </c>
      <c r="C110" s="7">
        <v>0</v>
      </c>
      <c r="E110" s="7">
        <v>1</v>
      </c>
      <c r="F110" s="7">
        <v>0</v>
      </c>
    </row>
    <row r="111" spans="1:6">
      <c r="A111" s="7">
        <v>103</v>
      </c>
      <c r="B111" s="7" t="s">
        <v>450</v>
      </c>
      <c r="C111" s="7">
        <v>1</v>
      </c>
      <c r="E111" s="7">
        <v>1</v>
      </c>
      <c r="F111" s="7">
        <v>0</v>
      </c>
    </row>
    <row r="112" spans="1:6">
      <c r="A112" s="7">
        <v>104</v>
      </c>
      <c r="B112" s="7" t="s">
        <v>450</v>
      </c>
      <c r="C112" s="7">
        <v>0</v>
      </c>
      <c r="E112" s="7">
        <v>1</v>
      </c>
      <c r="F112" s="7">
        <v>0</v>
      </c>
    </row>
    <row r="113" spans="1:6">
      <c r="A113" s="7">
        <v>105</v>
      </c>
      <c r="B113" s="7" t="s">
        <v>450</v>
      </c>
      <c r="C113" s="7">
        <v>0</v>
      </c>
      <c r="E113" s="7">
        <v>1</v>
      </c>
      <c r="F113" s="7">
        <v>0</v>
      </c>
    </row>
    <row r="114" spans="1:6">
      <c r="A114" s="7">
        <v>106</v>
      </c>
      <c r="B114" s="7" t="s">
        <v>450</v>
      </c>
      <c r="C114" s="7">
        <v>0</v>
      </c>
      <c r="E114" s="7">
        <v>1</v>
      </c>
      <c r="F114" s="7">
        <v>0</v>
      </c>
    </row>
    <row r="115" spans="1:6">
      <c r="A115" s="7">
        <v>107</v>
      </c>
      <c r="B115" s="7" t="s">
        <v>450</v>
      </c>
      <c r="C115" s="7">
        <v>1</v>
      </c>
      <c r="E115" s="7">
        <v>1</v>
      </c>
      <c r="F115" s="7">
        <v>1</v>
      </c>
    </row>
    <row r="116" spans="1:6">
      <c r="A116" s="7">
        <v>108</v>
      </c>
      <c r="B116" s="7" t="s">
        <v>450</v>
      </c>
      <c r="C116" s="7">
        <v>0</v>
      </c>
      <c r="E116" s="7">
        <v>0</v>
      </c>
      <c r="F116" s="7">
        <v>0</v>
      </c>
    </row>
    <row r="117" spans="1:6">
      <c r="A117" s="7">
        <v>109</v>
      </c>
      <c r="B117" s="7" t="s">
        <v>450</v>
      </c>
      <c r="C117" s="7">
        <v>1</v>
      </c>
      <c r="E117" s="7">
        <v>1</v>
      </c>
      <c r="F117" s="7">
        <v>0</v>
      </c>
    </row>
    <row r="118" spans="1:6">
      <c r="A118" s="7">
        <v>110</v>
      </c>
      <c r="B118" s="7" t="s">
        <v>450</v>
      </c>
      <c r="C118" s="7">
        <v>1</v>
      </c>
      <c r="E118" s="7">
        <v>0</v>
      </c>
      <c r="F118" s="7">
        <v>0</v>
      </c>
    </row>
    <row r="119" spans="1:6">
      <c r="A119" s="7">
        <v>111</v>
      </c>
      <c r="B119" s="7" t="s">
        <v>450</v>
      </c>
      <c r="C119" s="7">
        <v>1</v>
      </c>
      <c r="E119" s="7">
        <v>0</v>
      </c>
      <c r="F119" s="7">
        <v>0</v>
      </c>
    </row>
    <row r="120" spans="1:6">
      <c r="A120" s="7">
        <v>112</v>
      </c>
      <c r="B120" s="7" t="s">
        <v>450</v>
      </c>
      <c r="C120" s="7">
        <v>1</v>
      </c>
      <c r="E120" s="7">
        <v>1</v>
      </c>
      <c r="F120" s="7">
        <v>1</v>
      </c>
    </row>
    <row r="121" spans="1:6">
      <c r="A121" s="7">
        <v>113</v>
      </c>
      <c r="B121" s="7" t="s">
        <v>450</v>
      </c>
      <c r="C121" s="7">
        <v>1</v>
      </c>
      <c r="E121" s="7">
        <v>1</v>
      </c>
      <c r="F121" s="7">
        <v>1</v>
      </c>
    </row>
    <row r="122" spans="1:6">
      <c r="A122" s="7">
        <v>114</v>
      </c>
      <c r="B122" s="7" t="s">
        <v>450</v>
      </c>
      <c r="C122" s="7">
        <v>0</v>
      </c>
      <c r="E122" s="7">
        <v>1</v>
      </c>
      <c r="F122" s="7">
        <v>1</v>
      </c>
    </row>
    <row r="123" spans="1:6">
      <c r="A123" s="7">
        <v>115</v>
      </c>
      <c r="B123" s="7" t="s">
        <v>450</v>
      </c>
      <c r="C123" s="7">
        <v>1</v>
      </c>
      <c r="E123" s="7">
        <v>1</v>
      </c>
      <c r="F123" s="7">
        <v>0</v>
      </c>
    </row>
    <row r="124" spans="1:6">
      <c r="A124" s="7">
        <v>116</v>
      </c>
      <c r="B124" s="7" t="s">
        <v>450</v>
      </c>
      <c r="C124" s="7">
        <v>0</v>
      </c>
      <c r="E124" s="7">
        <v>0</v>
      </c>
      <c r="F124" s="7">
        <v>0</v>
      </c>
    </row>
    <row r="125" spans="1:6">
      <c r="A125" s="7">
        <v>117</v>
      </c>
      <c r="B125" s="7" t="s">
        <v>450</v>
      </c>
      <c r="C125" s="7">
        <v>1</v>
      </c>
      <c r="E125" s="7">
        <v>1</v>
      </c>
      <c r="F125" s="7">
        <v>0</v>
      </c>
    </row>
    <row r="126" spans="1:6">
      <c r="A126" s="7">
        <v>118</v>
      </c>
      <c r="B126" s="7" t="s">
        <v>450</v>
      </c>
      <c r="C126" s="7">
        <v>1</v>
      </c>
      <c r="E126" s="7">
        <v>1</v>
      </c>
      <c r="F126" s="7">
        <v>0</v>
      </c>
    </row>
    <row r="127" spans="1:6">
      <c r="A127" s="7">
        <v>119</v>
      </c>
      <c r="B127" s="7" t="s">
        <v>450</v>
      </c>
      <c r="C127" s="7">
        <v>0</v>
      </c>
      <c r="E127" s="7">
        <v>1</v>
      </c>
      <c r="F127" s="7">
        <v>0</v>
      </c>
    </row>
    <row r="128" spans="1:6">
      <c r="A128" s="7">
        <v>120</v>
      </c>
      <c r="B128" s="7" t="s">
        <v>450</v>
      </c>
      <c r="C128" s="7">
        <v>0</v>
      </c>
      <c r="E128" s="7">
        <v>1</v>
      </c>
      <c r="F128" s="7">
        <v>0</v>
      </c>
    </row>
    <row r="129" spans="1:6">
      <c r="A129" s="7">
        <v>121</v>
      </c>
      <c r="B129" s="7" t="s">
        <v>451</v>
      </c>
      <c r="C129" s="7">
        <v>1</v>
      </c>
      <c r="E129" s="7">
        <v>0</v>
      </c>
      <c r="F129" s="7">
        <v>0</v>
      </c>
    </row>
    <row r="130" spans="1:6">
      <c r="A130" s="7">
        <v>122</v>
      </c>
      <c r="B130" s="7" t="s">
        <v>451</v>
      </c>
      <c r="C130" s="7">
        <v>0</v>
      </c>
      <c r="E130" s="7">
        <v>1</v>
      </c>
      <c r="F130" s="7">
        <v>0</v>
      </c>
    </row>
    <row r="131" spans="1:6">
      <c r="A131" s="7">
        <v>123</v>
      </c>
      <c r="B131" s="7" t="s">
        <v>451</v>
      </c>
      <c r="C131" s="7">
        <v>1</v>
      </c>
      <c r="E131" s="7">
        <v>1</v>
      </c>
      <c r="F131" s="7">
        <v>0</v>
      </c>
    </row>
    <row r="132" spans="1:6">
      <c r="A132" s="7">
        <v>124</v>
      </c>
      <c r="B132" s="7" t="s">
        <v>451</v>
      </c>
      <c r="C132" s="7">
        <v>0</v>
      </c>
      <c r="E132" s="7">
        <v>0</v>
      </c>
      <c r="F132" s="7">
        <v>0</v>
      </c>
    </row>
    <row r="133" spans="1:6">
      <c r="A133" s="7">
        <v>125</v>
      </c>
      <c r="B133" s="7" t="s">
        <v>451</v>
      </c>
      <c r="C133" s="7">
        <v>1</v>
      </c>
      <c r="E133" s="7">
        <v>1</v>
      </c>
      <c r="F133" s="7">
        <v>0</v>
      </c>
    </row>
    <row r="134" spans="1:6">
      <c r="A134" s="7">
        <v>126</v>
      </c>
      <c r="B134" s="7" t="s">
        <v>451</v>
      </c>
      <c r="C134" s="7">
        <v>0</v>
      </c>
      <c r="E134" s="7">
        <v>1</v>
      </c>
      <c r="F134" s="7">
        <v>0</v>
      </c>
    </row>
    <row r="135" spans="1:6">
      <c r="A135" s="7">
        <v>127</v>
      </c>
      <c r="B135" s="7" t="s">
        <v>451</v>
      </c>
      <c r="C135" s="7">
        <v>0</v>
      </c>
      <c r="E135" s="7">
        <v>1</v>
      </c>
      <c r="F135" s="7">
        <v>0</v>
      </c>
    </row>
    <row r="136" spans="1:6">
      <c r="A136" s="7">
        <v>128</v>
      </c>
      <c r="B136" s="7" t="s">
        <v>451</v>
      </c>
      <c r="C136" s="7">
        <v>0</v>
      </c>
      <c r="E136" s="7">
        <v>1</v>
      </c>
      <c r="F136" s="7">
        <v>0</v>
      </c>
    </row>
    <row r="137" spans="1:6">
      <c r="A137" s="7">
        <v>129</v>
      </c>
      <c r="B137" s="7" t="s">
        <v>451</v>
      </c>
      <c r="C137" s="7">
        <v>1</v>
      </c>
      <c r="E137" s="7">
        <v>1</v>
      </c>
      <c r="F137" s="7">
        <v>0</v>
      </c>
    </row>
    <row r="138" spans="1:6">
      <c r="A138" s="7">
        <v>130</v>
      </c>
      <c r="B138" s="7" t="s">
        <v>451</v>
      </c>
      <c r="C138" s="7">
        <v>0</v>
      </c>
      <c r="E138" s="7">
        <v>1</v>
      </c>
      <c r="F138" s="7">
        <v>0</v>
      </c>
    </row>
    <row r="139" spans="1:6">
      <c r="A139" s="7">
        <v>131</v>
      </c>
      <c r="B139" s="7" t="s">
        <v>451</v>
      </c>
      <c r="C139" s="7">
        <v>1</v>
      </c>
      <c r="E139" s="7">
        <v>1</v>
      </c>
      <c r="F139" s="7">
        <v>0</v>
      </c>
    </row>
    <row r="140" spans="1:6">
      <c r="A140" s="7">
        <v>132</v>
      </c>
      <c r="B140" s="7" t="s">
        <v>451</v>
      </c>
      <c r="C140" s="7">
        <v>1</v>
      </c>
      <c r="E140" s="7">
        <v>1</v>
      </c>
      <c r="F140" s="7">
        <v>0</v>
      </c>
    </row>
    <row r="141" spans="1:6">
      <c r="A141" s="7">
        <v>133</v>
      </c>
      <c r="B141" s="7" t="s">
        <v>451</v>
      </c>
      <c r="C141" s="7">
        <v>0</v>
      </c>
      <c r="E141" s="7">
        <v>1</v>
      </c>
      <c r="F141" s="7">
        <v>0</v>
      </c>
    </row>
    <row r="142" spans="1:6">
      <c r="A142" s="7">
        <v>134</v>
      </c>
      <c r="B142" s="7" t="s">
        <v>451</v>
      </c>
      <c r="C142" s="7">
        <v>0</v>
      </c>
      <c r="E142" s="7">
        <v>1</v>
      </c>
      <c r="F142" s="7">
        <v>0</v>
      </c>
    </row>
    <row r="143" spans="1:6">
      <c r="A143" s="7">
        <v>135</v>
      </c>
      <c r="B143" s="7" t="s">
        <v>451</v>
      </c>
      <c r="C143" s="7">
        <v>1</v>
      </c>
      <c r="E143" s="7">
        <v>1</v>
      </c>
      <c r="F143" s="7">
        <v>0</v>
      </c>
    </row>
    <row r="144" spans="1:6">
      <c r="A144" s="7">
        <v>136</v>
      </c>
      <c r="B144" s="7" t="s">
        <v>451</v>
      </c>
      <c r="C144" s="7">
        <v>0</v>
      </c>
      <c r="E144" s="7">
        <v>1</v>
      </c>
      <c r="F144" s="7">
        <v>0</v>
      </c>
    </row>
    <row r="145" spans="1:7">
      <c r="A145" s="7">
        <v>137</v>
      </c>
      <c r="B145" s="7" t="s">
        <v>451</v>
      </c>
      <c r="C145" s="7">
        <v>1</v>
      </c>
      <c r="E145" s="7">
        <v>1</v>
      </c>
      <c r="F145" s="7">
        <v>0</v>
      </c>
    </row>
    <row r="146" spans="1:7">
      <c r="A146" s="7">
        <v>138</v>
      </c>
      <c r="B146" s="7" t="s">
        <v>451</v>
      </c>
      <c r="C146" s="7">
        <v>0</v>
      </c>
      <c r="E146" s="7">
        <v>1</v>
      </c>
      <c r="F146" s="7">
        <v>0</v>
      </c>
    </row>
    <row r="147" spans="1:7">
      <c r="A147" s="7">
        <v>139</v>
      </c>
      <c r="B147" s="7" t="s">
        <v>451</v>
      </c>
      <c r="C147" s="7">
        <v>1</v>
      </c>
      <c r="E147" s="7">
        <v>1</v>
      </c>
      <c r="F147" s="7">
        <v>0</v>
      </c>
    </row>
    <row r="148" spans="1:7">
      <c r="A148" s="7">
        <v>140</v>
      </c>
      <c r="B148" s="7" t="s">
        <v>451</v>
      </c>
      <c r="C148" s="7">
        <v>1</v>
      </c>
      <c r="E148" s="7">
        <v>1</v>
      </c>
      <c r="F148" s="7">
        <v>0</v>
      </c>
    </row>
    <row r="149" spans="1:7">
      <c r="A149" s="7">
        <v>141</v>
      </c>
      <c r="B149" s="7" t="s">
        <v>451</v>
      </c>
      <c r="C149" s="7">
        <v>1</v>
      </c>
      <c r="E149" s="7">
        <v>1</v>
      </c>
      <c r="F149" s="7">
        <v>0</v>
      </c>
    </row>
    <row r="150" spans="1:7">
      <c r="A150" s="7">
        <v>142</v>
      </c>
      <c r="B150" s="7" t="s">
        <v>451</v>
      </c>
      <c r="C150" s="7">
        <v>1</v>
      </c>
      <c r="E150" s="7">
        <v>1</v>
      </c>
      <c r="F150" s="7">
        <v>0</v>
      </c>
    </row>
    <row r="151" spans="1:7">
      <c r="A151" s="7">
        <v>143</v>
      </c>
      <c r="B151" s="7" t="s">
        <v>451</v>
      </c>
      <c r="C151" s="7">
        <v>0</v>
      </c>
      <c r="E151" s="7">
        <v>1</v>
      </c>
      <c r="F151" s="7">
        <v>0</v>
      </c>
    </row>
    <row r="152" spans="1:7">
      <c r="A152" s="7">
        <v>144</v>
      </c>
      <c r="B152" s="7" t="s">
        <v>451</v>
      </c>
      <c r="C152" s="7">
        <v>0</v>
      </c>
      <c r="E152" s="7">
        <v>1</v>
      </c>
      <c r="F152" s="7">
        <v>0</v>
      </c>
    </row>
    <row r="153" spans="1:7">
      <c r="A153" s="7">
        <v>145</v>
      </c>
      <c r="B153" s="7" t="s">
        <v>451</v>
      </c>
      <c r="C153" s="12">
        <v>1</v>
      </c>
      <c r="D153" s="12"/>
      <c r="E153" s="12">
        <v>1</v>
      </c>
      <c r="F153" s="12">
        <v>0</v>
      </c>
      <c r="G153" s="12"/>
    </row>
    <row r="154" spans="1:7">
      <c r="A154" s="7">
        <v>146</v>
      </c>
      <c r="B154" s="7" t="s">
        <v>451</v>
      </c>
      <c r="C154" s="7">
        <v>1</v>
      </c>
      <c r="E154" s="7">
        <v>1</v>
      </c>
      <c r="F154" s="7">
        <v>0</v>
      </c>
    </row>
    <row r="155" spans="1:7">
      <c r="A155" s="7">
        <v>147</v>
      </c>
      <c r="B155" s="7" t="s">
        <v>451</v>
      </c>
      <c r="C155" s="7">
        <v>1</v>
      </c>
      <c r="E155" s="7">
        <v>0</v>
      </c>
      <c r="F155" s="7">
        <v>0</v>
      </c>
    </row>
    <row r="156" spans="1:7">
      <c r="A156" s="7">
        <v>148</v>
      </c>
      <c r="B156" s="7" t="s">
        <v>451</v>
      </c>
      <c r="C156" s="7">
        <v>0</v>
      </c>
      <c r="E156" s="7">
        <v>1</v>
      </c>
      <c r="F156" s="7">
        <v>0</v>
      </c>
    </row>
    <row r="157" spans="1:7">
      <c r="A157" s="7">
        <v>149</v>
      </c>
      <c r="B157" s="7" t="s">
        <v>452</v>
      </c>
      <c r="C157" s="7">
        <v>0</v>
      </c>
      <c r="E157" s="7">
        <v>0</v>
      </c>
      <c r="F157" s="7">
        <v>0</v>
      </c>
    </row>
    <row r="158" spans="1:7">
      <c r="A158" s="7">
        <v>150</v>
      </c>
      <c r="B158" s="7" t="s">
        <v>452</v>
      </c>
      <c r="C158" s="7">
        <v>0</v>
      </c>
      <c r="E158" s="7">
        <v>1</v>
      </c>
      <c r="F158" s="7">
        <v>1</v>
      </c>
    </row>
    <row r="159" spans="1:7">
      <c r="A159" s="7">
        <v>151</v>
      </c>
      <c r="B159" s="7" t="s">
        <v>452</v>
      </c>
      <c r="C159" s="7">
        <v>0</v>
      </c>
      <c r="E159" s="7">
        <v>0</v>
      </c>
      <c r="F159" s="7">
        <v>0</v>
      </c>
    </row>
    <row r="160" spans="1:7">
      <c r="A160" s="7">
        <v>152</v>
      </c>
      <c r="B160" s="7" t="s">
        <v>452</v>
      </c>
      <c r="C160" s="7">
        <v>0</v>
      </c>
      <c r="E160" s="7">
        <v>1</v>
      </c>
      <c r="F160" s="7">
        <v>1</v>
      </c>
    </row>
    <row r="161" spans="1:6">
      <c r="A161" s="7">
        <v>153</v>
      </c>
      <c r="B161" s="7" t="s">
        <v>452</v>
      </c>
      <c r="C161" s="7">
        <v>1</v>
      </c>
      <c r="E161" s="7">
        <v>0</v>
      </c>
      <c r="F161" s="7">
        <v>0</v>
      </c>
    </row>
    <row r="162" spans="1:6">
      <c r="A162" s="7">
        <v>154</v>
      </c>
      <c r="B162" s="7" t="s">
        <v>452</v>
      </c>
      <c r="C162" s="7">
        <v>1</v>
      </c>
      <c r="E162" s="7">
        <v>1</v>
      </c>
      <c r="F162" s="7">
        <v>0</v>
      </c>
    </row>
    <row r="163" spans="1:6">
      <c r="A163" s="7">
        <v>155</v>
      </c>
      <c r="B163" s="7" t="s">
        <v>452</v>
      </c>
      <c r="C163" s="7">
        <v>0</v>
      </c>
      <c r="E163" s="7">
        <v>1</v>
      </c>
      <c r="F163" s="7">
        <v>0</v>
      </c>
    </row>
    <row r="164" spans="1:6">
      <c r="A164" s="7">
        <v>156</v>
      </c>
      <c r="B164" s="7" t="s">
        <v>452</v>
      </c>
      <c r="C164" s="7">
        <v>0</v>
      </c>
      <c r="E164" s="7">
        <v>1</v>
      </c>
      <c r="F164" s="7">
        <v>0</v>
      </c>
    </row>
    <row r="165" spans="1:6">
      <c r="A165" s="7">
        <v>157</v>
      </c>
      <c r="B165" s="7" t="s">
        <v>452</v>
      </c>
      <c r="C165" s="7">
        <v>0</v>
      </c>
      <c r="E165" s="7">
        <v>1</v>
      </c>
      <c r="F165" s="7">
        <v>0</v>
      </c>
    </row>
    <row r="166" spans="1:6">
      <c r="A166" s="7">
        <v>158</v>
      </c>
      <c r="B166" s="7" t="s">
        <v>452</v>
      </c>
      <c r="C166" s="7">
        <v>0</v>
      </c>
      <c r="E166" s="7">
        <v>0</v>
      </c>
      <c r="F166" s="7">
        <v>0</v>
      </c>
    </row>
    <row r="167" spans="1:6">
      <c r="A167" s="7">
        <v>159</v>
      </c>
      <c r="B167" s="7" t="s">
        <v>452</v>
      </c>
      <c r="C167" s="7">
        <v>1</v>
      </c>
      <c r="E167" s="7">
        <v>1</v>
      </c>
      <c r="F167" s="7">
        <v>0</v>
      </c>
    </row>
    <row r="168" spans="1:6">
      <c r="A168" s="7">
        <v>160</v>
      </c>
      <c r="B168" s="7" t="s">
        <v>452</v>
      </c>
      <c r="C168" s="7">
        <v>0</v>
      </c>
      <c r="E168" s="7">
        <v>1</v>
      </c>
      <c r="F168" s="7">
        <v>0</v>
      </c>
    </row>
    <row r="169" spans="1:6">
      <c r="A169" s="7">
        <v>161</v>
      </c>
      <c r="B169" s="7" t="s">
        <v>452</v>
      </c>
      <c r="C169" s="7">
        <v>0</v>
      </c>
      <c r="E169" s="7">
        <v>0</v>
      </c>
      <c r="F169" s="7">
        <v>0</v>
      </c>
    </row>
    <row r="170" spans="1:6">
      <c r="A170" s="7">
        <v>162</v>
      </c>
      <c r="B170" s="7" t="s">
        <v>452</v>
      </c>
      <c r="C170" s="7">
        <v>0</v>
      </c>
      <c r="E170" s="7">
        <v>1</v>
      </c>
      <c r="F170" s="7">
        <v>0</v>
      </c>
    </row>
    <row r="171" spans="1:6">
      <c r="A171" s="7">
        <v>163</v>
      </c>
      <c r="B171" s="7" t="s">
        <v>452</v>
      </c>
      <c r="C171" s="7">
        <v>1</v>
      </c>
      <c r="E171" s="7">
        <v>1</v>
      </c>
      <c r="F171" s="7">
        <v>1</v>
      </c>
    </row>
    <row r="172" spans="1:6">
      <c r="A172" s="7">
        <v>164</v>
      </c>
      <c r="B172" s="7" t="s">
        <v>452</v>
      </c>
      <c r="C172" s="7">
        <v>1</v>
      </c>
      <c r="E172" s="7">
        <v>1</v>
      </c>
      <c r="F172" s="7">
        <v>0</v>
      </c>
    </row>
    <row r="173" spans="1:6">
      <c r="A173" s="7">
        <v>165</v>
      </c>
      <c r="B173" s="7" t="s">
        <v>452</v>
      </c>
      <c r="C173" s="7">
        <v>1</v>
      </c>
      <c r="E173" s="7">
        <v>1</v>
      </c>
      <c r="F173" s="7">
        <v>0</v>
      </c>
    </row>
    <row r="174" spans="1:6">
      <c r="A174" s="7">
        <v>166</v>
      </c>
      <c r="B174" s="7" t="s">
        <v>452</v>
      </c>
      <c r="C174" s="7">
        <v>1</v>
      </c>
      <c r="E174" s="7">
        <v>1</v>
      </c>
      <c r="F174" s="7">
        <v>0</v>
      </c>
    </row>
    <row r="175" spans="1:6">
      <c r="A175" s="7">
        <v>167</v>
      </c>
      <c r="B175" s="7" t="s">
        <v>452</v>
      </c>
      <c r="C175" s="7">
        <v>1</v>
      </c>
      <c r="E175" s="7">
        <v>1</v>
      </c>
      <c r="F175" s="7">
        <v>0</v>
      </c>
    </row>
    <row r="176" spans="1:6">
      <c r="A176" s="7">
        <v>168</v>
      </c>
      <c r="B176" s="7" t="s">
        <v>452</v>
      </c>
      <c r="C176" s="7">
        <v>1</v>
      </c>
      <c r="E176" s="7">
        <v>1</v>
      </c>
      <c r="F176" s="7">
        <v>0</v>
      </c>
    </row>
    <row r="177" spans="1:6">
      <c r="A177" s="7">
        <v>169</v>
      </c>
      <c r="B177" s="7" t="s">
        <v>452</v>
      </c>
      <c r="C177" s="7">
        <v>1</v>
      </c>
      <c r="E177" s="7">
        <v>0</v>
      </c>
      <c r="F177" s="7">
        <v>0</v>
      </c>
    </row>
    <row r="178" spans="1:6">
      <c r="A178" s="7">
        <v>170</v>
      </c>
      <c r="B178" s="7" t="s">
        <v>452</v>
      </c>
      <c r="C178" s="7">
        <v>1</v>
      </c>
      <c r="E178" s="7">
        <v>1</v>
      </c>
      <c r="F178" s="7">
        <v>0</v>
      </c>
    </row>
    <row r="179" spans="1:6">
      <c r="A179" s="7">
        <v>171</v>
      </c>
      <c r="B179" s="7" t="s">
        <v>452</v>
      </c>
      <c r="C179" s="7">
        <v>1</v>
      </c>
      <c r="E179" s="7">
        <v>1</v>
      </c>
      <c r="F179" s="7">
        <v>0</v>
      </c>
    </row>
    <row r="180" spans="1:6">
      <c r="A180" s="7">
        <v>172</v>
      </c>
      <c r="B180" s="7" t="s">
        <v>452</v>
      </c>
      <c r="C180" s="7">
        <v>0</v>
      </c>
      <c r="E180" s="7">
        <v>1</v>
      </c>
      <c r="F180" s="7">
        <v>0</v>
      </c>
    </row>
    <row r="181" spans="1:6">
      <c r="A181" s="7">
        <v>173</v>
      </c>
      <c r="B181" s="7" t="s">
        <v>452</v>
      </c>
      <c r="C181" s="7">
        <v>0</v>
      </c>
      <c r="E181" s="7">
        <v>1</v>
      </c>
      <c r="F181" s="7">
        <v>1</v>
      </c>
    </row>
    <row r="182" spans="1:6">
      <c r="A182" s="7">
        <v>174</v>
      </c>
      <c r="B182" s="7" t="s">
        <v>452</v>
      </c>
      <c r="C182" s="7">
        <v>1</v>
      </c>
      <c r="E182" s="7">
        <v>1</v>
      </c>
      <c r="F182" s="7">
        <v>0</v>
      </c>
    </row>
    <row r="183" spans="1:6">
      <c r="A183" s="7">
        <v>175</v>
      </c>
      <c r="B183" s="7" t="s">
        <v>452</v>
      </c>
      <c r="C183" s="7">
        <v>0</v>
      </c>
      <c r="E183" s="7">
        <v>1</v>
      </c>
      <c r="F183" s="7">
        <v>0</v>
      </c>
    </row>
    <row r="184" spans="1:6">
      <c r="A184" s="7">
        <v>176</v>
      </c>
      <c r="B184" s="7" t="s">
        <v>452</v>
      </c>
      <c r="C184" s="7">
        <v>1</v>
      </c>
      <c r="E184" s="7">
        <v>1</v>
      </c>
      <c r="F184" s="7">
        <v>0</v>
      </c>
    </row>
    <row r="185" spans="1:6">
      <c r="A185" s="7">
        <v>177</v>
      </c>
      <c r="B185" s="7" t="s">
        <v>452</v>
      </c>
      <c r="C185" s="7">
        <v>0</v>
      </c>
      <c r="E185" s="7">
        <v>1</v>
      </c>
      <c r="F185" s="7">
        <v>1</v>
      </c>
    </row>
    <row r="186" spans="1:6">
      <c r="A186" s="7">
        <v>178</v>
      </c>
      <c r="B186" s="7" t="s">
        <v>452</v>
      </c>
      <c r="C186" s="7">
        <v>0</v>
      </c>
      <c r="E186" s="7">
        <v>1</v>
      </c>
      <c r="F186" s="7">
        <v>0</v>
      </c>
    </row>
    <row r="187" spans="1:6">
      <c r="A187" s="7">
        <v>179</v>
      </c>
      <c r="B187" s="7" t="s">
        <v>452</v>
      </c>
      <c r="C187" s="7">
        <v>0</v>
      </c>
      <c r="E187" s="7">
        <v>1</v>
      </c>
      <c r="F187" s="7">
        <v>0</v>
      </c>
    </row>
    <row r="188" spans="1:6">
      <c r="A188" s="7">
        <v>180</v>
      </c>
      <c r="B188" s="7" t="s">
        <v>452</v>
      </c>
      <c r="C188" s="7">
        <v>1</v>
      </c>
      <c r="E188" s="7">
        <v>0</v>
      </c>
      <c r="F188" s="7">
        <v>0</v>
      </c>
    </row>
    <row r="190" spans="1:6">
      <c r="C190" s="7" t="s">
        <v>453</v>
      </c>
      <c r="E190" s="7">
        <f>AVERAGE(E9:E188)</f>
        <v>0.83333333333333337</v>
      </c>
      <c r="F190" s="7">
        <f>AVERAGE(F9:F188)</f>
        <v>0.13333333333333333</v>
      </c>
    </row>
    <row r="191" spans="1:6">
      <c r="C191" s="7" t="s">
        <v>454</v>
      </c>
      <c r="E191" s="7">
        <f>AVERAGE(E9:E68)</f>
        <v>0.83333333333333337</v>
      </c>
      <c r="F191" s="7">
        <f>AVERAGE(F9:F68)</f>
        <v>0.13333333333333333</v>
      </c>
    </row>
    <row r="192" spans="1:6">
      <c r="C192" s="7" t="s">
        <v>455</v>
      </c>
      <c r="E192" s="7">
        <f>AVERAGE(E69:E128)</f>
        <v>0.83333333333333337</v>
      </c>
      <c r="F192" s="7">
        <f>AVERAGE(F69:F128)</f>
        <v>0.18333333333333332</v>
      </c>
    </row>
    <row r="193" spans="3:6">
      <c r="C193" s="7" t="s">
        <v>456</v>
      </c>
      <c r="E193" s="7">
        <f>AVERAGE(E129:E188)</f>
        <v>0.83333333333333337</v>
      </c>
      <c r="F193" s="7">
        <f>AVERAGE(F129:F188)</f>
        <v>8.3333333333333329E-2</v>
      </c>
    </row>
  </sheetData>
  <phoneticPr fontId="10" type="noConversion"/>
  <pageMargins left="0.75" right="0.75" top="1" bottom="1" header="0.5" footer="0.5"/>
  <pageSetup paperSize="9" orientation="portrait" horizontalDpi="4294967292" verticalDpi="4294967292"/>
  <ignoredErrors>
    <ignoredError sqref="K40 E192:F193 E191:F191 J41:J42 J40 K41:K43" formulaRange="1"/>
  </ignoredError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Y475"/>
  <sheetViews>
    <sheetView workbookViewId="0">
      <selection activeCell="J199" sqref="J199"/>
    </sheetView>
  </sheetViews>
  <sheetFormatPr baseColWidth="10" defaultRowHeight="13" x14ac:dyDescent="0"/>
  <cols>
    <col min="1" max="16384" width="10.7109375" style="7"/>
  </cols>
  <sheetData>
    <row r="2" spans="1:25">
      <c r="A2" s="23" t="s">
        <v>437</v>
      </c>
      <c r="B2" s="23"/>
      <c r="C2" s="23"/>
      <c r="D2" s="23"/>
      <c r="E2" s="23"/>
      <c r="F2" s="21"/>
    </row>
    <row r="4" spans="1:25">
      <c r="A4" s="14" t="s">
        <v>34</v>
      </c>
      <c r="B4" s="13"/>
      <c r="C4" s="13"/>
      <c r="D4" s="13"/>
      <c r="E4" s="13"/>
      <c r="F4" s="13"/>
      <c r="G4" s="13"/>
    </row>
    <row r="5" spans="1:25">
      <c r="A5" s="7" t="s">
        <v>85</v>
      </c>
      <c r="B5" s="15"/>
      <c r="C5" s="15"/>
      <c r="D5" s="15"/>
      <c r="E5" s="15"/>
      <c r="F5" s="15"/>
      <c r="G5" s="17"/>
    </row>
    <row r="6" spans="1:25">
      <c r="G6" s="12" t="s">
        <v>12</v>
      </c>
      <c r="H6" s="12" t="s">
        <v>457</v>
      </c>
      <c r="I6" s="7" t="s">
        <v>544</v>
      </c>
      <c r="M6" s="12" t="s">
        <v>458</v>
      </c>
      <c r="N6" s="12" t="s">
        <v>457</v>
      </c>
      <c r="O6" s="7" t="s">
        <v>544</v>
      </c>
    </row>
    <row r="7" spans="1:25" ht="15">
      <c r="A7" s="16" t="s">
        <v>459</v>
      </c>
      <c r="B7" s="16" t="s">
        <v>460</v>
      </c>
      <c r="C7" s="16" t="s">
        <v>461</v>
      </c>
      <c r="D7" s="16" t="s">
        <v>433</v>
      </c>
      <c r="E7" s="16"/>
      <c r="F7" s="16"/>
      <c r="G7" s="16" t="s">
        <v>13</v>
      </c>
      <c r="H7" s="16" t="s">
        <v>14</v>
      </c>
      <c r="I7" s="16" t="s">
        <v>544</v>
      </c>
      <c r="J7" s="16" t="s">
        <v>434</v>
      </c>
      <c r="K7" s="16"/>
      <c r="L7" s="16"/>
      <c r="M7" s="12" t="s">
        <v>463</v>
      </c>
      <c r="N7" s="12" t="s">
        <v>462</v>
      </c>
      <c r="O7" s="49" t="s">
        <v>544</v>
      </c>
      <c r="P7" s="52" t="s">
        <v>464</v>
      </c>
      <c r="Q7" s="52"/>
      <c r="R7" s="53"/>
      <c r="S7" s="53"/>
      <c r="T7" s="53"/>
      <c r="U7" s="53"/>
      <c r="V7" s="53"/>
      <c r="W7" s="53"/>
      <c r="X7" s="50"/>
      <c r="Y7" s="50"/>
    </row>
    <row r="8" spans="1:25" ht="15">
      <c r="A8" s="16">
        <v>1</v>
      </c>
      <c r="B8" s="16">
        <v>18</v>
      </c>
      <c r="C8" s="16" t="s">
        <v>465</v>
      </c>
      <c r="D8" s="26" t="s">
        <v>466</v>
      </c>
      <c r="E8" s="16"/>
      <c r="F8" s="16"/>
      <c r="G8" s="16">
        <v>1</v>
      </c>
      <c r="H8" s="16">
        <v>1</v>
      </c>
      <c r="I8" s="16"/>
      <c r="J8" s="25" t="s">
        <v>467</v>
      </c>
      <c r="K8" s="16"/>
      <c r="L8" s="16"/>
      <c r="M8" s="7">
        <v>1</v>
      </c>
      <c r="N8" s="7">
        <v>1</v>
      </c>
      <c r="P8" s="50" t="s">
        <v>468</v>
      </c>
      <c r="Q8" s="50"/>
      <c r="R8" s="50"/>
      <c r="S8" s="50"/>
      <c r="T8" s="50"/>
      <c r="U8" s="50"/>
      <c r="V8" s="50"/>
      <c r="W8" s="50"/>
      <c r="X8" s="50"/>
      <c r="Y8" s="50"/>
    </row>
    <row r="9" spans="1:25" ht="15">
      <c r="A9" s="16">
        <v>2</v>
      </c>
      <c r="B9" s="16">
        <v>27</v>
      </c>
      <c r="C9" s="16" t="s">
        <v>465</v>
      </c>
      <c r="D9" s="25" t="s">
        <v>412</v>
      </c>
      <c r="E9" s="16"/>
      <c r="F9" s="16"/>
      <c r="G9" s="16">
        <v>1</v>
      </c>
      <c r="H9" s="16">
        <v>2</v>
      </c>
      <c r="I9" s="16"/>
      <c r="J9" s="26" t="s">
        <v>413</v>
      </c>
      <c r="K9" s="16"/>
      <c r="L9" s="16"/>
      <c r="M9" s="7">
        <v>0</v>
      </c>
      <c r="N9" s="7">
        <v>3</v>
      </c>
      <c r="P9" s="50" t="s">
        <v>414</v>
      </c>
      <c r="Q9" s="50"/>
      <c r="R9" s="50"/>
      <c r="S9" s="50"/>
      <c r="T9" s="50"/>
      <c r="U9" s="50"/>
      <c r="V9" s="50"/>
      <c r="W9" s="50"/>
      <c r="X9" s="50"/>
      <c r="Y9" s="50"/>
    </row>
    <row r="10" spans="1:25" ht="15">
      <c r="A10" s="16">
        <v>3</v>
      </c>
      <c r="B10" s="16">
        <v>21</v>
      </c>
      <c r="C10" s="16" t="s">
        <v>465</v>
      </c>
      <c r="D10" s="26" t="s">
        <v>57</v>
      </c>
      <c r="E10" s="16"/>
      <c r="F10" s="16"/>
      <c r="G10" s="16">
        <v>0</v>
      </c>
      <c r="H10" s="16">
        <v>1</v>
      </c>
      <c r="I10" s="16"/>
      <c r="J10" s="26" t="s">
        <v>415</v>
      </c>
      <c r="K10" s="16"/>
      <c r="L10" s="16"/>
      <c r="M10" s="7">
        <v>1</v>
      </c>
      <c r="N10" s="7">
        <v>1</v>
      </c>
      <c r="P10" s="50" t="s">
        <v>416</v>
      </c>
      <c r="Q10" s="50"/>
      <c r="R10" s="50"/>
      <c r="S10" s="50"/>
      <c r="T10" s="50"/>
      <c r="U10" s="50"/>
      <c r="V10" s="50"/>
      <c r="W10" s="50"/>
      <c r="X10" s="50"/>
      <c r="Y10" s="50"/>
    </row>
    <row r="11" spans="1:25" ht="15">
      <c r="A11" s="16">
        <v>4</v>
      </c>
      <c r="B11" s="16">
        <v>19</v>
      </c>
      <c r="C11" s="16" t="s">
        <v>465</v>
      </c>
      <c r="D11" s="26" t="s">
        <v>417</v>
      </c>
      <c r="E11" s="16"/>
      <c r="F11" s="16"/>
      <c r="G11" s="16">
        <v>0</v>
      </c>
      <c r="H11" s="16">
        <v>1</v>
      </c>
      <c r="I11" s="16"/>
      <c r="J11" s="26" t="s">
        <v>418</v>
      </c>
      <c r="K11" s="16"/>
      <c r="L11" s="16"/>
      <c r="M11" s="7">
        <v>0</v>
      </c>
      <c r="N11" s="7">
        <v>4</v>
      </c>
      <c r="P11" s="50"/>
      <c r="Q11" s="50"/>
      <c r="R11" s="50"/>
      <c r="S11" s="50"/>
      <c r="T11" s="50"/>
      <c r="U11" s="50"/>
      <c r="V11" s="50"/>
      <c r="W11" s="50"/>
      <c r="X11" s="50"/>
      <c r="Y11" s="50"/>
    </row>
    <row r="12" spans="1:25" ht="15">
      <c r="A12" s="16">
        <v>5</v>
      </c>
      <c r="B12" s="16">
        <v>22</v>
      </c>
      <c r="C12" s="16" t="s">
        <v>465</v>
      </c>
      <c r="D12" s="26" t="s">
        <v>86</v>
      </c>
      <c r="E12" s="16"/>
      <c r="F12" s="16"/>
      <c r="G12" s="16">
        <v>1</v>
      </c>
      <c r="H12" s="16">
        <v>3</v>
      </c>
      <c r="I12" s="16"/>
      <c r="J12" s="26" t="s">
        <v>419</v>
      </c>
      <c r="K12" s="16"/>
      <c r="L12" s="16"/>
      <c r="M12" s="7">
        <v>0</v>
      </c>
      <c r="N12" s="7">
        <v>3</v>
      </c>
      <c r="P12" s="52" t="s">
        <v>420</v>
      </c>
      <c r="Q12" s="52"/>
      <c r="R12" s="53"/>
      <c r="S12" s="53"/>
      <c r="T12" s="53"/>
      <c r="U12" s="53"/>
      <c r="V12" s="50"/>
      <c r="W12" s="50"/>
      <c r="X12" s="50"/>
      <c r="Y12" s="50"/>
    </row>
    <row r="13" spans="1:25" ht="15">
      <c r="A13" s="16">
        <v>6</v>
      </c>
      <c r="B13" s="16">
        <v>41</v>
      </c>
      <c r="C13" s="16" t="s">
        <v>465</v>
      </c>
      <c r="D13" s="26" t="s">
        <v>421</v>
      </c>
      <c r="E13" s="16"/>
      <c r="F13" s="16"/>
      <c r="G13" s="16">
        <v>1</v>
      </c>
      <c r="H13" s="16">
        <v>9</v>
      </c>
      <c r="I13" s="16"/>
      <c r="J13" s="26" t="s">
        <v>422</v>
      </c>
      <c r="K13" s="16"/>
      <c r="L13" s="16"/>
      <c r="M13" s="7">
        <v>0</v>
      </c>
      <c r="N13" s="7">
        <v>3</v>
      </c>
      <c r="P13" s="50">
        <v>1</v>
      </c>
      <c r="Q13" s="51" t="s">
        <v>556</v>
      </c>
      <c r="R13" s="50"/>
      <c r="S13" s="50"/>
      <c r="T13" s="50"/>
      <c r="U13" s="50"/>
      <c r="V13" s="50"/>
      <c r="W13" s="50"/>
      <c r="X13" s="50"/>
      <c r="Y13" s="50"/>
    </row>
    <row r="14" spans="1:25" ht="15">
      <c r="A14" s="16">
        <v>7</v>
      </c>
      <c r="B14" s="16">
        <v>30</v>
      </c>
      <c r="C14" s="16" t="s">
        <v>465</v>
      </c>
      <c r="D14" s="26" t="s">
        <v>423</v>
      </c>
      <c r="E14" s="16"/>
      <c r="F14" s="16"/>
      <c r="G14" s="16">
        <v>0</v>
      </c>
      <c r="H14" s="16">
        <v>6</v>
      </c>
      <c r="I14" s="16"/>
      <c r="J14" s="26" t="s">
        <v>424</v>
      </c>
      <c r="K14" s="16"/>
      <c r="L14" s="16"/>
      <c r="M14" s="7">
        <v>0</v>
      </c>
      <c r="N14" s="7">
        <v>6</v>
      </c>
      <c r="P14" s="50">
        <v>2</v>
      </c>
      <c r="Q14" s="51" t="s">
        <v>557</v>
      </c>
      <c r="R14" s="50"/>
      <c r="S14" s="50"/>
      <c r="T14" s="50"/>
      <c r="U14" s="50"/>
      <c r="V14" s="50"/>
      <c r="W14" s="50"/>
      <c r="X14" s="50"/>
      <c r="Y14" s="50"/>
    </row>
    <row r="15" spans="1:25" ht="15">
      <c r="A15" s="16">
        <v>8</v>
      </c>
      <c r="B15" s="16">
        <v>23</v>
      </c>
      <c r="C15" s="16" t="s">
        <v>465</v>
      </c>
      <c r="D15" s="26" t="s">
        <v>400</v>
      </c>
      <c r="E15" s="16"/>
      <c r="F15" s="16"/>
      <c r="G15" s="16">
        <v>0</v>
      </c>
      <c r="H15" s="16">
        <v>2</v>
      </c>
      <c r="I15" s="16"/>
      <c r="J15" s="26" t="s">
        <v>401</v>
      </c>
      <c r="K15" s="16"/>
      <c r="L15" s="16"/>
      <c r="M15" s="7">
        <v>0</v>
      </c>
      <c r="N15" s="7">
        <v>6</v>
      </c>
      <c r="P15" s="50">
        <v>3</v>
      </c>
      <c r="Q15" s="51" t="s">
        <v>558</v>
      </c>
      <c r="R15" s="50"/>
      <c r="S15" s="50"/>
      <c r="T15" s="50"/>
      <c r="U15" s="50"/>
      <c r="V15" s="50"/>
      <c r="W15" s="50"/>
      <c r="X15" s="50"/>
      <c r="Y15" s="50"/>
    </row>
    <row r="16" spans="1:25" ht="15">
      <c r="A16" s="16">
        <v>9</v>
      </c>
      <c r="B16" s="16">
        <v>25</v>
      </c>
      <c r="C16" s="16" t="s">
        <v>465</v>
      </c>
      <c r="D16" s="26" t="s">
        <v>402</v>
      </c>
      <c r="E16" s="16"/>
      <c r="F16" s="16"/>
      <c r="G16" s="16">
        <v>0</v>
      </c>
      <c r="H16" s="16">
        <v>1</v>
      </c>
      <c r="I16" s="16"/>
      <c r="J16" s="26" t="s">
        <v>403</v>
      </c>
      <c r="K16" s="16"/>
      <c r="L16" s="16"/>
      <c r="M16" s="7">
        <v>0</v>
      </c>
      <c r="N16" s="7">
        <v>3</v>
      </c>
      <c r="P16" s="50">
        <v>4</v>
      </c>
      <c r="Q16" s="51" t="s">
        <v>15</v>
      </c>
      <c r="R16" s="50"/>
      <c r="S16" s="50"/>
      <c r="T16" s="50"/>
      <c r="U16" s="50"/>
      <c r="V16" s="50"/>
      <c r="W16" s="50"/>
      <c r="X16" s="50"/>
      <c r="Y16" s="50"/>
    </row>
    <row r="17" spans="1:25" ht="15">
      <c r="A17" s="16">
        <v>10</v>
      </c>
      <c r="B17" s="16">
        <v>23</v>
      </c>
      <c r="C17" s="16" t="s">
        <v>465</v>
      </c>
      <c r="D17" s="26" t="s">
        <v>88</v>
      </c>
      <c r="E17" s="16"/>
      <c r="F17" s="16"/>
      <c r="G17" s="16">
        <v>0</v>
      </c>
      <c r="H17" s="16">
        <v>2</v>
      </c>
      <c r="I17" s="16"/>
      <c r="J17" s="26" t="s">
        <v>404</v>
      </c>
      <c r="K17" s="16"/>
      <c r="L17" s="16"/>
      <c r="M17" s="7">
        <v>1</v>
      </c>
      <c r="N17" s="7">
        <v>3</v>
      </c>
      <c r="P17" s="50">
        <v>5</v>
      </c>
      <c r="Q17" s="51" t="s">
        <v>0</v>
      </c>
      <c r="R17" s="50"/>
      <c r="S17" s="50"/>
      <c r="T17" s="50"/>
      <c r="U17" s="50"/>
      <c r="V17" s="50"/>
      <c r="W17" s="50"/>
      <c r="X17" s="50"/>
      <c r="Y17" s="50"/>
    </row>
    <row r="18" spans="1:25" ht="15">
      <c r="A18" s="16">
        <v>11</v>
      </c>
      <c r="B18" s="16">
        <v>21</v>
      </c>
      <c r="C18" s="16" t="s">
        <v>465</v>
      </c>
      <c r="D18" s="26" t="s">
        <v>405</v>
      </c>
      <c r="E18" s="16"/>
      <c r="F18" s="16"/>
      <c r="G18" s="16">
        <v>0</v>
      </c>
      <c r="H18" s="16">
        <v>2</v>
      </c>
      <c r="I18" s="16"/>
      <c r="J18" s="26" t="s">
        <v>406</v>
      </c>
      <c r="K18" s="16"/>
      <c r="L18" s="16"/>
      <c r="M18" s="7">
        <v>0</v>
      </c>
      <c r="N18" s="7">
        <v>2</v>
      </c>
      <c r="P18" s="50">
        <v>6</v>
      </c>
      <c r="Q18" s="51" t="s">
        <v>559</v>
      </c>
      <c r="R18" s="50"/>
      <c r="S18" s="50"/>
      <c r="T18" s="50"/>
      <c r="U18" s="50"/>
      <c r="V18" s="50"/>
      <c r="W18" s="50"/>
      <c r="X18" s="50"/>
      <c r="Y18" s="50"/>
    </row>
    <row r="19" spans="1:25" ht="15">
      <c r="A19" s="16">
        <v>12</v>
      </c>
      <c r="B19" s="16">
        <v>21</v>
      </c>
      <c r="C19" s="16" t="s">
        <v>465</v>
      </c>
      <c r="D19" s="26" t="s">
        <v>407</v>
      </c>
      <c r="E19" s="16"/>
      <c r="F19" s="16"/>
      <c r="G19" s="16">
        <v>0</v>
      </c>
      <c r="H19" s="16">
        <v>3</v>
      </c>
      <c r="I19" s="16"/>
      <c r="J19" s="26" t="s">
        <v>408</v>
      </c>
      <c r="K19" s="16"/>
      <c r="L19" s="16"/>
      <c r="M19" s="7">
        <v>0</v>
      </c>
      <c r="N19" s="7">
        <v>3</v>
      </c>
      <c r="P19" s="50">
        <v>7</v>
      </c>
      <c r="Q19" s="51" t="s">
        <v>560</v>
      </c>
      <c r="R19" s="54"/>
      <c r="S19" s="54"/>
      <c r="T19" s="50"/>
      <c r="U19" s="54"/>
      <c r="V19" s="54"/>
      <c r="W19" s="50"/>
      <c r="X19" s="50"/>
      <c r="Y19" s="50"/>
    </row>
    <row r="20" spans="1:25" ht="15">
      <c r="A20" s="16">
        <v>13</v>
      </c>
      <c r="B20" s="16">
        <v>20</v>
      </c>
      <c r="C20" s="16" t="s">
        <v>465</v>
      </c>
      <c r="D20" s="26" t="s">
        <v>409</v>
      </c>
      <c r="E20" s="16"/>
      <c r="F20" s="16"/>
      <c r="G20" s="16">
        <v>0</v>
      </c>
      <c r="H20" s="16">
        <v>1</v>
      </c>
      <c r="I20" s="16"/>
      <c r="J20" s="26" t="s">
        <v>410</v>
      </c>
      <c r="K20" s="16"/>
      <c r="L20" s="16"/>
      <c r="M20" s="7">
        <v>0</v>
      </c>
      <c r="N20" s="7">
        <v>3</v>
      </c>
      <c r="P20" s="50">
        <v>8</v>
      </c>
      <c r="Q20" s="51" t="s">
        <v>411</v>
      </c>
      <c r="R20" s="50"/>
      <c r="S20" s="50"/>
      <c r="T20" s="50"/>
      <c r="U20" s="50"/>
      <c r="V20" s="50"/>
      <c r="W20" s="50"/>
      <c r="X20" s="50"/>
      <c r="Y20" s="50"/>
    </row>
    <row r="21" spans="1:25" ht="15">
      <c r="A21" s="16">
        <v>14</v>
      </c>
      <c r="B21" s="16">
        <v>39</v>
      </c>
      <c r="C21" s="16" t="s">
        <v>465</v>
      </c>
      <c r="D21" s="26" t="s">
        <v>388</v>
      </c>
      <c r="E21" s="16"/>
      <c r="F21" s="16"/>
      <c r="G21" s="16">
        <v>0</v>
      </c>
      <c r="H21" s="16">
        <v>1</v>
      </c>
      <c r="I21" s="16"/>
      <c r="J21" s="26" t="s">
        <v>389</v>
      </c>
      <c r="K21" s="16"/>
      <c r="L21" s="16"/>
      <c r="M21" s="7">
        <v>0</v>
      </c>
      <c r="N21" s="7">
        <v>3</v>
      </c>
      <c r="P21" s="50">
        <v>9</v>
      </c>
      <c r="Q21" s="51" t="s">
        <v>390</v>
      </c>
      <c r="R21" s="50"/>
      <c r="S21" s="50"/>
      <c r="T21" s="50"/>
      <c r="U21" s="50"/>
      <c r="V21" s="50"/>
      <c r="W21" s="50"/>
      <c r="X21" s="50"/>
      <c r="Y21" s="50"/>
    </row>
    <row r="22" spans="1:25" ht="15">
      <c r="A22" s="16">
        <v>15</v>
      </c>
      <c r="B22" s="16">
        <v>25</v>
      </c>
      <c r="C22" s="16" t="s">
        <v>465</v>
      </c>
      <c r="D22" s="26" t="s">
        <v>391</v>
      </c>
      <c r="E22" s="16"/>
      <c r="F22" s="16"/>
      <c r="G22" s="16">
        <v>1</v>
      </c>
      <c r="H22" s="16">
        <v>1</v>
      </c>
      <c r="I22" s="16"/>
      <c r="J22" s="26" t="s">
        <v>392</v>
      </c>
      <c r="K22" s="16"/>
      <c r="L22" s="16"/>
      <c r="M22" s="7">
        <v>0</v>
      </c>
      <c r="N22" s="7">
        <v>3</v>
      </c>
    </row>
    <row r="23" spans="1:25" ht="15">
      <c r="A23" s="16">
        <v>16</v>
      </c>
      <c r="B23" s="16">
        <v>21</v>
      </c>
      <c r="C23" s="16" t="s">
        <v>465</v>
      </c>
      <c r="D23" s="26" t="s">
        <v>393</v>
      </c>
      <c r="E23" s="16"/>
      <c r="F23" s="16"/>
      <c r="G23" s="16">
        <v>0</v>
      </c>
      <c r="H23" s="16">
        <v>1</v>
      </c>
      <c r="I23" s="16"/>
      <c r="J23" s="26" t="s">
        <v>394</v>
      </c>
      <c r="K23" s="16"/>
      <c r="L23" s="16"/>
      <c r="M23" s="7">
        <v>0</v>
      </c>
      <c r="N23" s="7">
        <v>7</v>
      </c>
    </row>
    <row r="24" spans="1:25" ht="15">
      <c r="A24" s="16">
        <v>17</v>
      </c>
      <c r="B24" s="16">
        <v>26</v>
      </c>
      <c r="C24" s="16" t="s">
        <v>465</v>
      </c>
      <c r="D24" s="26" t="s">
        <v>395</v>
      </c>
      <c r="E24" s="16"/>
      <c r="F24" s="16"/>
      <c r="G24" s="16">
        <v>0</v>
      </c>
      <c r="H24" s="16">
        <v>1</v>
      </c>
      <c r="I24" s="16"/>
      <c r="J24" s="26" t="s">
        <v>396</v>
      </c>
      <c r="K24" s="16"/>
      <c r="L24" s="16"/>
      <c r="M24" s="7">
        <v>0</v>
      </c>
      <c r="N24" s="7">
        <v>7</v>
      </c>
    </row>
    <row r="25" spans="1:25" ht="15">
      <c r="A25" s="16">
        <v>18</v>
      </c>
      <c r="B25" s="16">
        <v>25</v>
      </c>
      <c r="C25" s="16" t="s">
        <v>465</v>
      </c>
      <c r="D25" s="26" t="s">
        <v>397</v>
      </c>
      <c r="E25" s="16"/>
      <c r="F25" s="16"/>
      <c r="G25" s="16">
        <v>0</v>
      </c>
      <c r="H25" s="16">
        <v>1</v>
      </c>
      <c r="I25" s="16"/>
      <c r="J25" s="26" t="s">
        <v>398</v>
      </c>
      <c r="K25" s="16"/>
      <c r="L25" s="16"/>
      <c r="M25" s="7">
        <v>0</v>
      </c>
      <c r="N25" s="7">
        <v>3</v>
      </c>
    </row>
    <row r="26" spans="1:25" ht="15">
      <c r="A26" s="16">
        <v>19</v>
      </c>
      <c r="B26" s="16">
        <v>25</v>
      </c>
      <c r="C26" s="16" t="s">
        <v>465</v>
      </c>
      <c r="D26" s="26" t="s">
        <v>87</v>
      </c>
      <c r="E26" s="16"/>
      <c r="F26" s="16"/>
      <c r="G26" s="16">
        <v>1</v>
      </c>
      <c r="H26" s="16">
        <v>1</v>
      </c>
      <c r="I26" s="16"/>
      <c r="J26" s="26" t="s">
        <v>399</v>
      </c>
      <c r="K26" s="16"/>
      <c r="L26" s="16"/>
      <c r="M26" s="7">
        <v>0</v>
      </c>
      <c r="N26" s="7">
        <v>9</v>
      </c>
    </row>
    <row r="27" spans="1:25" ht="15">
      <c r="A27" s="16">
        <v>20</v>
      </c>
      <c r="B27" s="16">
        <v>25</v>
      </c>
      <c r="C27" s="16" t="s">
        <v>465</v>
      </c>
      <c r="D27" s="26" t="s">
        <v>376</v>
      </c>
      <c r="E27" s="16"/>
      <c r="F27" s="16"/>
      <c r="G27" s="16">
        <v>0</v>
      </c>
      <c r="H27" s="16">
        <v>2</v>
      </c>
      <c r="I27" s="16"/>
      <c r="J27" s="26" t="s">
        <v>377</v>
      </c>
      <c r="K27" s="16"/>
      <c r="L27" s="16"/>
      <c r="M27" s="7">
        <v>0</v>
      </c>
      <c r="N27" s="7">
        <v>6</v>
      </c>
    </row>
    <row r="28" spans="1:25" ht="15">
      <c r="A28" s="16">
        <v>21</v>
      </c>
      <c r="B28" s="16">
        <v>22</v>
      </c>
      <c r="C28" s="16" t="s">
        <v>465</v>
      </c>
      <c r="D28" s="26" t="s">
        <v>378</v>
      </c>
      <c r="E28" s="16"/>
      <c r="F28" s="16"/>
      <c r="G28" s="16">
        <v>0</v>
      </c>
      <c r="H28" s="16">
        <v>2</v>
      </c>
      <c r="I28" s="16"/>
      <c r="J28" s="26" t="s">
        <v>379</v>
      </c>
      <c r="K28" s="16"/>
      <c r="L28" s="16"/>
      <c r="M28" s="7">
        <v>0</v>
      </c>
      <c r="N28" s="7">
        <v>2</v>
      </c>
    </row>
    <row r="29" spans="1:25" ht="15">
      <c r="A29" s="16">
        <v>22</v>
      </c>
      <c r="B29" s="16">
        <v>24</v>
      </c>
      <c r="C29" s="16" t="s">
        <v>465</v>
      </c>
      <c r="D29" s="26" t="s">
        <v>380</v>
      </c>
      <c r="E29" s="16"/>
      <c r="F29" s="16"/>
      <c r="G29" s="16">
        <v>0</v>
      </c>
      <c r="H29" s="16">
        <v>1</v>
      </c>
      <c r="I29" s="16"/>
      <c r="J29" s="26" t="s">
        <v>381</v>
      </c>
      <c r="K29" s="16"/>
      <c r="L29" s="16"/>
      <c r="M29" s="7">
        <v>0</v>
      </c>
      <c r="N29" s="7">
        <v>3</v>
      </c>
    </row>
    <row r="30" spans="1:25" ht="15">
      <c r="A30" s="16">
        <v>23</v>
      </c>
      <c r="B30" s="16">
        <v>27</v>
      </c>
      <c r="C30" s="16" t="s">
        <v>465</v>
      </c>
      <c r="D30" s="26" t="s">
        <v>382</v>
      </c>
      <c r="E30" s="16"/>
      <c r="F30" s="16"/>
      <c r="G30" s="16">
        <v>0</v>
      </c>
      <c r="H30" s="16">
        <v>1</v>
      </c>
      <c r="I30" s="16"/>
      <c r="J30" s="26" t="s">
        <v>383</v>
      </c>
      <c r="K30" s="16"/>
      <c r="L30" s="16"/>
      <c r="M30" s="7">
        <v>0</v>
      </c>
      <c r="N30" s="7">
        <v>6</v>
      </c>
    </row>
    <row r="31" spans="1:25" ht="15">
      <c r="A31" s="16">
        <v>24</v>
      </c>
      <c r="B31" s="16">
        <v>22</v>
      </c>
      <c r="C31" s="16" t="s">
        <v>465</v>
      </c>
      <c r="D31" s="26" t="s">
        <v>384</v>
      </c>
      <c r="E31" s="16"/>
      <c r="F31" s="16"/>
      <c r="G31" s="16">
        <v>0</v>
      </c>
      <c r="H31" s="16">
        <v>1</v>
      </c>
      <c r="I31" s="16"/>
      <c r="J31" s="26" t="s">
        <v>385</v>
      </c>
      <c r="K31" s="16"/>
      <c r="L31" s="16"/>
      <c r="M31" s="7">
        <v>0</v>
      </c>
      <c r="N31" s="7">
        <v>8</v>
      </c>
    </row>
    <row r="32" spans="1:25" ht="15">
      <c r="A32" s="16">
        <v>25</v>
      </c>
      <c r="B32" s="16">
        <v>20</v>
      </c>
      <c r="C32" s="16" t="s">
        <v>465</v>
      </c>
      <c r="D32" s="26" t="s">
        <v>386</v>
      </c>
      <c r="E32" s="16"/>
      <c r="F32" s="16"/>
      <c r="G32" s="16">
        <v>0</v>
      </c>
      <c r="H32" s="16">
        <v>1</v>
      </c>
      <c r="I32" s="16"/>
      <c r="J32" s="26" t="s">
        <v>387</v>
      </c>
      <c r="K32" s="16"/>
      <c r="L32" s="16"/>
      <c r="M32" s="7">
        <v>0</v>
      </c>
      <c r="N32" s="7">
        <v>6</v>
      </c>
    </row>
    <row r="33" spans="1:14" ht="15">
      <c r="A33" s="16">
        <v>26</v>
      </c>
      <c r="B33" s="16">
        <v>23</v>
      </c>
      <c r="C33" s="16" t="s">
        <v>465</v>
      </c>
      <c r="D33" s="26" t="s">
        <v>365</v>
      </c>
      <c r="E33" s="16"/>
      <c r="F33" s="16"/>
      <c r="G33" s="16">
        <v>0</v>
      </c>
      <c r="H33" s="16">
        <v>1</v>
      </c>
      <c r="I33" s="16"/>
      <c r="J33" s="26" t="s">
        <v>366</v>
      </c>
      <c r="K33" s="16"/>
      <c r="L33" s="16"/>
      <c r="M33" s="7">
        <v>0</v>
      </c>
      <c r="N33" s="7">
        <v>1</v>
      </c>
    </row>
    <row r="34" spans="1:14" ht="15">
      <c r="A34" s="16">
        <v>27</v>
      </c>
      <c r="B34" s="16">
        <v>21</v>
      </c>
      <c r="C34" s="16" t="s">
        <v>465</v>
      </c>
      <c r="D34" s="26" t="s">
        <v>367</v>
      </c>
      <c r="E34" s="16"/>
      <c r="F34" s="16"/>
      <c r="G34" s="16">
        <v>0</v>
      </c>
      <c r="H34" s="16">
        <v>1</v>
      </c>
      <c r="I34" s="16"/>
      <c r="J34" s="26" t="s">
        <v>368</v>
      </c>
      <c r="K34" s="16"/>
      <c r="L34" s="16"/>
      <c r="M34" s="7">
        <v>0</v>
      </c>
      <c r="N34" s="7">
        <v>3</v>
      </c>
    </row>
    <row r="35" spans="1:14" ht="15">
      <c r="A35" s="16">
        <v>28</v>
      </c>
      <c r="B35" s="16">
        <v>55</v>
      </c>
      <c r="C35" s="16" t="s">
        <v>465</v>
      </c>
      <c r="D35" s="26" t="s">
        <v>369</v>
      </c>
      <c r="E35" s="16"/>
      <c r="F35" s="16"/>
      <c r="G35" s="16">
        <v>0</v>
      </c>
      <c r="H35" s="16">
        <v>1</v>
      </c>
      <c r="I35" s="16"/>
      <c r="J35" s="26" t="s">
        <v>370</v>
      </c>
      <c r="K35" s="16"/>
      <c r="L35" s="16"/>
      <c r="M35" s="7">
        <v>0</v>
      </c>
      <c r="N35" s="7">
        <v>3</v>
      </c>
    </row>
    <row r="36" spans="1:14" ht="15">
      <c r="A36" s="16">
        <v>29</v>
      </c>
      <c r="B36" s="16">
        <v>18</v>
      </c>
      <c r="C36" s="16" t="s">
        <v>465</v>
      </c>
      <c r="D36" s="26" t="s">
        <v>371</v>
      </c>
      <c r="E36" s="16"/>
      <c r="F36" s="16"/>
      <c r="G36" s="16">
        <v>1</v>
      </c>
      <c r="H36" s="16">
        <v>1</v>
      </c>
      <c r="I36" s="16"/>
      <c r="J36" s="26" t="s">
        <v>372</v>
      </c>
      <c r="K36" s="16"/>
      <c r="L36" s="16"/>
      <c r="M36" s="7">
        <v>0</v>
      </c>
      <c r="N36" s="7">
        <v>7</v>
      </c>
    </row>
    <row r="37" spans="1:14" ht="15">
      <c r="A37" s="16">
        <v>30</v>
      </c>
      <c r="B37" s="16">
        <v>36</v>
      </c>
      <c r="C37" s="16" t="s">
        <v>465</v>
      </c>
      <c r="D37" s="26" t="s">
        <v>373</v>
      </c>
      <c r="E37" s="16"/>
      <c r="F37" s="16"/>
      <c r="G37" s="16">
        <v>1</v>
      </c>
      <c r="H37" s="16">
        <v>1</v>
      </c>
      <c r="I37" s="16"/>
      <c r="J37" s="26" t="s">
        <v>374</v>
      </c>
      <c r="K37" s="16"/>
      <c r="L37" s="16"/>
      <c r="M37" s="7">
        <v>0</v>
      </c>
      <c r="N37" s="7">
        <v>8</v>
      </c>
    </row>
    <row r="38" spans="1:14" ht="15">
      <c r="A38" s="16">
        <v>31</v>
      </c>
      <c r="B38" s="16">
        <v>20</v>
      </c>
      <c r="C38" s="16" t="s">
        <v>465</v>
      </c>
      <c r="D38" s="26" t="s">
        <v>375</v>
      </c>
      <c r="E38" s="16"/>
      <c r="F38" s="16"/>
      <c r="G38" s="16">
        <v>0</v>
      </c>
      <c r="H38" s="16">
        <v>1</v>
      </c>
      <c r="I38" s="16"/>
      <c r="J38" s="26" t="s">
        <v>352</v>
      </c>
      <c r="K38" s="16"/>
      <c r="L38" s="16"/>
      <c r="M38" s="7">
        <v>0</v>
      </c>
      <c r="N38" s="7">
        <v>7</v>
      </c>
    </row>
    <row r="39" spans="1:14" ht="15">
      <c r="A39" s="16">
        <v>32</v>
      </c>
      <c r="B39" s="16">
        <v>27</v>
      </c>
      <c r="C39" s="16" t="s">
        <v>465</v>
      </c>
      <c r="D39" s="26" t="s">
        <v>353</v>
      </c>
      <c r="E39" s="16"/>
      <c r="F39" s="16"/>
      <c r="G39" s="16">
        <v>0</v>
      </c>
      <c r="H39" s="16">
        <v>3</v>
      </c>
      <c r="I39" s="16"/>
      <c r="J39" s="26" t="s">
        <v>354</v>
      </c>
      <c r="K39" s="16"/>
      <c r="L39" s="16"/>
      <c r="M39" s="7">
        <v>0</v>
      </c>
      <c r="N39" s="7">
        <v>3</v>
      </c>
    </row>
    <row r="40" spans="1:14" ht="15">
      <c r="A40" s="16">
        <v>33</v>
      </c>
      <c r="B40" s="16">
        <v>32</v>
      </c>
      <c r="C40" s="16" t="s">
        <v>465</v>
      </c>
      <c r="D40" s="26" t="s">
        <v>355</v>
      </c>
      <c r="E40" s="16"/>
      <c r="F40" s="16"/>
      <c r="G40" s="16">
        <v>0</v>
      </c>
      <c r="H40" s="16">
        <v>1</v>
      </c>
      <c r="I40" s="16"/>
      <c r="J40" s="26" t="s">
        <v>356</v>
      </c>
      <c r="K40" s="16"/>
      <c r="L40" s="16"/>
      <c r="M40" s="7">
        <v>0</v>
      </c>
      <c r="N40" s="7">
        <v>3</v>
      </c>
    </row>
    <row r="41" spans="1:14" ht="15">
      <c r="A41" s="16">
        <v>34</v>
      </c>
      <c r="B41" s="16">
        <v>25</v>
      </c>
      <c r="C41" s="16" t="s">
        <v>465</v>
      </c>
      <c r="D41" s="26" t="s">
        <v>357</v>
      </c>
      <c r="E41" s="16"/>
      <c r="F41" s="16"/>
      <c r="G41" s="16">
        <v>1</v>
      </c>
      <c r="H41" s="16">
        <v>1</v>
      </c>
      <c r="I41" s="16"/>
      <c r="J41" s="26" t="s">
        <v>358</v>
      </c>
      <c r="K41" s="16"/>
      <c r="L41" s="16"/>
      <c r="M41" s="7">
        <v>0</v>
      </c>
      <c r="N41" s="7">
        <v>3</v>
      </c>
    </row>
    <row r="42" spans="1:14" ht="15">
      <c r="A42" s="16">
        <v>35</v>
      </c>
      <c r="B42" s="16">
        <v>28</v>
      </c>
      <c r="C42" s="16" t="s">
        <v>465</v>
      </c>
      <c r="D42" s="26" t="s">
        <v>359</v>
      </c>
      <c r="E42" s="16"/>
      <c r="F42" s="16"/>
      <c r="G42" s="16">
        <v>1</v>
      </c>
      <c r="H42" s="16">
        <v>2</v>
      </c>
      <c r="I42" s="16"/>
      <c r="J42" s="26" t="s">
        <v>360</v>
      </c>
      <c r="K42" s="16"/>
      <c r="L42" s="16"/>
      <c r="M42" s="7">
        <v>0</v>
      </c>
      <c r="N42" s="7">
        <v>3</v>
      </c>
    </row>
    <row r="43" spans="1:14" ht="15">
      <c r="A43" s="16">
        <v>36</v>
      </c>
      <c r="B43" s="16">
        <v>23</v>
      </c>
      <c r="C43" s="16" t="s">
        <v>465</v>
      </c>
      <c r="D43" s="26" t="s">
        <v>361</v>
      </c>
      <c r="E43" s="16"/>
      <c r="F43" s="16"/>
      <c r="G43" s="16">
        <v>0</v>
      </c>
      <c r="H43" s="16">
        <v>1</v>
      </c>
      <c r="I43" s="16"/>
      <c r="J43" s="26" t="s">
        <v>362</v>
      </c>
      <c r="K43" s="16"/>
      <c r="L43" s="16"/>
      <c r="M43" s="7">
        <v>0</v>
      </c>
      <c r="N43" s="7">
        <v>1</v>
      </c>
    </row>
    <row r="44" spans="1:14" ht="15">
      <c r="A44" s="16">
        <v>37</v>
      </c>
      <c r="B44" s="16">
        <v>24</v>
      </c>
      <c r="C44" s="16" t="s">
        <v>465</v>
      </c>
      <c r="D44" s="26" t="s">
        <v>363</v>
      </c>
      <c r="E44" s="16"/>
      <c r="F44" s="16"/>
      <c r="G44" s="16">
        <v>0</v>
      </c>
      <c r="H44" s="16">
        <v>1</v>
      </c>
      <c r="I44" s="16"/>
      <c r="J44" s="26" t="s">
        <v>364</v>
      </c>
      <c r="K44" s="16"/>
      <c r="L44" s="16"/>
      <c r="M44" s="7">
        <v>0</v>
      </c>
      <c r="N44" s="7">
        <v>1</v>
      </c>
    </row>
    <row r="45" spans="1:14" ht="15">
      <c r="A45" s="16">
        <v>38</v>
      </c>
      <c r="B45" s="16">
        <v>22</v>
      </c>
      <c r="C45" s="16" t="s">
        <v>465</v>
      </c>
      <c r="D45" s="26" t="s">
        <v>340</v>
      </c>
      <c r="E45" s="16"/>
      <c r="F45" s="16"/>
      <c r="G45" s="16">
        <v>0</v>
      </c>
      <c r="H45" s="16">
        <v>1</v>
      </c>
      <c r="I45" s="16"/>
      <c r="J45" s="26" t="s">
        <v>341</v>
      </c>
      <c r="K45" s="16"/>
      <c r="L45" s="16"/>
      <c r="M45" s="7">
        <v>0</v>
      </c>
      <c r="N45" s="7">
        <v>3</v>
      </c>
    </row>
    <row r="46" spans="1:14" ht="15">
      <c r="A46" s="16">
        <v>39</v>
      </c>
      <c r="B46" s="16">
        <v>21</v>
      </c>
      <c r="C46" s="16" t="s">
        <v>465</v>
      </c>
      <c r="D46" s="26" t="s">
        <v>342</v>
      </c>
      <c r="E46" s="16"/>
      <c r="F46" s="16"/>
      <c r="G46" s="16">
        <v>0</v>
      </c>
      <c r="H46" s="16">
        <v>1</v>
      </c>
      <c r="I46" s="16"/>
      <c r="J46" s="26" t="s">
        <v>343</v>
      </c>
      <c r="K46" s="16"/>
      <c r="L46" s="16"/>
      <c r="M46" s="7">
        <v>0</v>
      </c>
      <c r="N46" s="7">
        <v>3</v>
      </c>
    </row>
    <row r="47" spans="1:14" ht="15">
      <c r="A47" s="16">
        <v>40</v>
      </c>
      <c r="B47" s="16">
        <v>21</v>
      </c>
      <c r="C47" s="16" t="s">
        <v>465</v>
      </c>
      <c r="D47" s="26" t="s">
        <v>344</v>
      </c>
      <c r="E47" s="16"/>
      <c r="F47" s="16"/>
      <c r="G47" s="16">
        <v>1</v>
      </c>
      <c r="H47" s="16">
        <v>1</v>
      </c>
      <c r="I47" s="16"/>
      <c r="J47" s="26" t="s">
        <v>345</v>
      </c>
      <c r="K47" s="16"/>
      <c r="L47" s="16"/>
      <c r="M47" s="7">
        <v>1</v>
      </c>
      <c r="N47" s="7">
        <v>6</v>
      </c>
    </row>
    <row r="48" spans="1:14" ht="15">
      <c r="A48" s="16">
        <v>41</v>
      </c>
      <c r="B48" s="16">
        <v>27</v>
      </c>
      <c r="C48" s="16" t="s">
        <v>465</v>
      </c>
      <c r="D48" s="26" t="s">
        <v>346</v>
      </c>
      <c r="E48" s="16"/>
      <c r="F48" s="16"/>
      <c r="G48" s="16">
        <v>1</v>
      </c>
      <c r="H48" s="16">
        <v>1</v>
      </c>
      <c r="I48" s="16"/>
      <c r="J48" s="26" t="s">
        <v>347</v>
      </c>
      <c r="K48" s="16"/>
      <c r="L48" s="16"/>
      <c r="M48" s="7">
        <v>1</v>
      </c>
      <c r="N48" s="7">
        <v>3</v>
      </c>
    </row>
    <row r="49" spans="1:14" ht="15">
      <c r="A49" s="16">
        <v>42</v>
      </c>
      <c r="B49" s="16">
        <v>30</v>
      </c>
      <c r="C49" s="16" t="s">
        <v>465</v>
      </c>
      <c r="D49" s="26" t="s">
        <v>348</v>
      </c>
      <c r="E49" s="16"/>
      <c r="F49" s="16"/>
      <c r="G49" s="16">
        <v>0</v>
      </c>
      <c r="H49" s="16">
        <v>1</v>
      </c>
      <c r="I49" s="16"/>
      <c r="J49" s="26" t="s">
        <v>349</v>
      </c>
      <c r="K49" s="16"/>
      <c r="L49" s="16"/>
      <c r="M49" s="7">
        <v>0</v>
      </c>
      <c r="N49" s="7">
        <v>3</v>
      </c>
    </row>
    <row r="50" spans="1:14" ht="15">
      <c r="A50" s="16">
        <v>43</v>
      </c>
      <c r="B50" s="16">
        <v>22</v>
      </c>
      <c r="C50" s="16" t="s">
        <v>465</v>
      </c>
      <c r="D50" s="26" t="s">
        <v>350</v>
      </c>
      <c r="E50" s="16"/>
      <c r="F50" s="16"/>
      <c r="G50" s="16">
        <v>0</v>
      </c>
      <c r="H50" s="16">
        <v>1</v>
      </c>
      <c r="I50" s="16"/>
      <c r="J50" s="26" t="s">
        <v>19</v>
      </c>
      <c r="K50" s="16"/>
      <c r="L50" s="16"/>
      <c r="M50" s="7">
        <v>1</v>
      </c>
      <c r="N50" s="7">
        <v>6</v>
      </c>
    </row>
    <row r="51" spans="1:14" ht="15">
      <c r="A51" s="16">
        <v>44</v>
      </c>
      <c r="B51" s="16">
        <v>23</v>
      </c>
      <c r="C51" s="16" t="s">
        <v>465</v>
      </c>
      <c r="D51" s="26" t="s">
        <v>351</v>
      </c>
      <c r="E51" s="16"/>
      <c r="F51" s="16"/>
      <c r="G51" s="16">
        <v>1</v>
      </c>
      <c r="H51" s="16">
        <v>1</v>
      </c>
      <c r="I51" s="16"/>
      <c r="J51" s="26" t="s">
        <v>327</v>
      </c>
      <c r="K51" s="16"/>
      <c r="L51" s="16"/>
      <c r="M51" s="7">
        <v>0</v>
      </c>
      <c r="N51" s="7">
        <v>3</v>
      </c>
    </row>
    <row r="52" spans="1:14" ht="15">
      <c r="A52" s="16">
        <v>45</v>
      </c>
      <c r="B52" s="16">
        <v>21</v>
      </c>
      <c r="C52" s="16" t="s">
        <v>465</v>
      </c>
      <c r="D52" s="26" t="s">
        <v>328</v>
      </c>
      <c r="E52" s="16"/>
      <c r="F52" s="16"/>
      <c r="G52" s="16">
        <v>0</v>
      </c>
      <c r="H52" s="16">
        <v>2</v>
      </c>
      <c r="I52" s="16"/>
      <c r="J52" s="26" t="s">
        <v>329</v>
      </c>
      <c r="K52" s="16"/>
      <c r="L52" s="16"/>
      <c r="M52" s="7">
        <v>0</v>
      </c>
      <c r="N52" s="7">
        <v>3</v>
      </c>
    </row>
    <row r="53" spans="1:14" ht="15">
      <c r="A53" s="16">
        <v>46</v>
      </c>
      <c r="B53" s="16">
        <v>33</v>
      </c>
      <c r="C53" s="16" t="s">
        <v>465</v>
      </c>
      <c r="D53" s="26" t="s">
        <v>330</v>
      </c>
      <c r="E53" s="16"/>
      <c r="F53" s="16"/>
      <c r="G53" s="16">
        <v>0</v>
      </c>
      <c r="H53" s="16">
        <v>1</v>
      </c>
      <c r="I53" s="16"/>
      <c r="J53" s="26" t="s">
        <v>331</v>
      </c>
      <c r="K53" s="16"/>
      <c r="L53" s="16"/>
      <c r="M53" s="7">
        <v>0</v>
      </c>
      <c r="N53" s="7">
        <v>5</v>
      </c>
    </row>
    <row r="54" spans="1:14" ht="15">
      <c r="A54" s="16">
        <v>47</v>
      </c>
      <c r="B54" s="16">
        <v>27</v>
      </c>
      <c r="C54" s="16" t="s">
        <v>465</v>
      </c>
      <c r="D54" s="26" t="s">
        <v>332</v>
      </c>
      <c r="E54" s="16"/>
      <c r="F54" s="16"/>
      <c r="G54" s="16">
        <v>0</v>
      </c>
      <c r="H54" s="16">
        <v>1</v>
      </c>
      <c r="I54" s="16"/>
      <c r="J54" s="26" t="s">
        <v>333</v>
      </c>
      <c r="K54" s="16"/>
      <c r="L54" s="16"/>
      <c r="M54" s="7">
        <v>0</v>
      </c>
      <c r="N54" s="7">
        <v>3</v>
      </c>
    </row>
    <row r="55" spans="1:14" ht="15">
      <c r="A55" s="16">
        <v>48</v>
      </c>
      <c r="B55" s="16">
        <v>21</v>
      </c>
      <c r="C55" s="16" t="s">
        <v>465</v>
      </c>
      <c r="D55" s="26" t="s">
        <v>334</v>
      </c>
      <c r="E55" s="16"/>
      <c r="F55" s="16"/>
      <c r="G55" s="16">
        <v>0</v>
      </c>
      <c r="H55" s="16">
        <v>2</v>
      </c>
      <c r="I55" s="16"/>
      <c r="J55" s="26" t="s">
        <v>335</v>
      </c>
      <c r="K55" s="16"/>
      <c r="L55" s="16"/>
      <c r="M55" s="7">
        <v>0</v>
      </c>
      <c r="N55" s="7">
        <v>3</v>
      </c>
    </row>
    <row r="56" spans="1:14" ht="15">
      <c r="A56" s="16">
        <v>49</v>
      </c>
      <c r="B56" s="16">
        <v>20</v>
      </c>
      <c r="C56" s="16" t="s">
        <v>465</v>
      </c>
      <c r="D56" s="26" t="s">
        <v>336</v>
      </c>
      <c r="E56" s="16"/>
      <c r="F56" s="16"/>
      <c r="G56" s="16">
        <v>0</v>
      </c>
      <c r="H56" s="16">
        <v>2</v>
      </c>
      <c r="I56" s="16"/>
      <c r="J56" s="26" t="s">
        <v>58</v>
      </c>
      <c r="K56" s="16"/>
      <c r="L56" s="16"/>
      <c r="M56" s="7">
        <v>1</v>
      </c>
      <c r="N56" s="7">
        <v>4</v>
      </c>
    </row>
    <row r="57" spans="1:14" ht="15">
      <c r="A57" s="16">
        <v>50</v>
      </c>
      <c r="B57" s="16">
        <v>19</v>
      </c>
      <c r="C57" s="16" t="s">
        <v>465</v>
      </c>
      <c r="D57" s="26" t="s">
        <v>337</v>
      </c>
      <c r="E57" s="16"/>
      <c r="F57" s="16"/>
      <c r="G57" s="16">
        <v>0</v>
      </c>
      <c r="H57" s="16">
        <v>1</v>
      </c>
      <c r="I57" s="16"/>
      <c r="J57" s="26" t="s">
        <v>338</v>
      </c>
      <c r="K57" s="16"/>
      <c r="L57" s="16"/>
      <c r="M57" s="7">
        <v>0</v>
      </c>
      <c r="N57" s="7">
        <v>1</v>
      </c>
    </row>
    <row r="58" spans="1:14" ht="15">
      <c r="A58" s="16">
        <v>51</v>
      </c>
      <c r="B58" s="16">
        <v>24</v>
      </c>
      <c r="C58" s="16" t="s">
        <v>465</v>
      </c>
      <c r="D58" s="26" t="s">
        <v>550</v>
      </c>
      <c r="E58" s="16"/>
      <c r="F58" s="16"/>
      <c r="G58" s="16">
        <v>1</v>
      </c>
      <c r="H58" s="16">
        <v>1</v>
      </c>
      <c r="I58" s="16"/>
      <c r="J58" s="26" t="s">
        <v>339</v>
      </c>
      <c r="K58" s="16"/>
      <c r="L58" s="16"/>
      <c r="M58" s="7">
        <v>0</v>
      </c>
      <c r="N58" s="7">
        <v>7</v>
      </c>
    </row>
    <row r="59" spans="1:14" ht="15">
      <c r="A59" s="16">
        <v>52</v>
      </c>
      <c r="B59" s="16">
        <v>21</v>
      </c>
      <c r="C59" s="16" t="s">
        <v>465</v>
      </c>
      <c r="D59" s="26" t="s">
        <v>309</v>
      </c>
      <c r="E59" s="16"/>
      <c r="F59" s="16"/>
      <c r="G59" s="16">
        <v>0</v>
      </c>
      <c r="H59" s="16">
        <v>6</v>
      </c>
      <c r="I59" s="16"/>
      <c r="J59" s="26" t="s">
        <v>310</v>
      </c>
      <c r="K59" s="16"/>
      <c r="L59" s="16"/>
      <c r="M59" s="7">
        <v>0</v>
      </c>
      <c r="N59" s="7">
        <v>3</v>
      </c>
    </row>
    <row r="60" spans="1:14" ht="15">
      <c r="A60" s="16">
        <v>53</v>
      </c>
      <c r="B60" s="16">
        <v>22</v>
      </c>
      <c r="C60" s="16" t="s">
        <v>465</v>
      </c>
      <c r="D60" s="26" t="s">
        <v>311</v>
      </c>
      <c r="E60" s="16"/>
      <c r="F60" s="16"/>
      <c r="G60" s="16">
        <v>1</v>
      </c>
      <c r="H60" s="16">
        <v>1</v>
      </c>
      <c r="I60" s="16"/>
      <c r="J60" s="26" t="s">
        <v>312</v>
      </c>
      <c r="K60" s="16"/>
      <c r="L60" s="16"/>
      <c r="M60" s="7">
        <v>1</v>
      </c>
      <c r="N60" s="7">
        <v>3</v>
      </c>
    </row>
    <row r="61" spans="1:14" ht="15">
      <c r="A61" s="16">
        <v>54</v>
      </c>
      <c r="B61" s="16">
        <v>21</v>
      </c>
      <c r="C61" s="16" t="s">
        <v>465</v>
      </c>
      <c r="D61" s="26" t="s">
        <v>313</v>
      </c>
      <c r="E61" s="16"/>
      <c r="F61" s="16"/>
      <c r="G61" s="16">
        <v>1</v>
      </c>
      <c r="H61" s="16">
        <v>1</v>
      </c>
      <c r="I61" s="16"/>
      <c r="J61" s="26" t="s">
        <v>314</v>
      </c>
      <c r="K61" s="16"/>
      <c r="L61" s="16"/>
      <c r="M61" s="7">
        <v>0</v>
      </c>
      <c r="N61" s="7">
        <v>6</v>
      </c>
    </row>
    <row r="62" spans="1:14" ht="15">
      <c r="A62" s="16">
        <v>55</v>
      </c>
      <c r="B62" s="16">
        <v>23</v>
      </c>
      <c r="C62" s="16" t="s">
        <v>465</v>
      </c>
      <c r="D62" s="26" t="s">
        <v>315</v>
      </c>
      <c r="E62" s="16"/>
      <c r="F62" s="16"/>
      <c r="G62" s="16">
        <v>0</v>
      </c>
      <c r="H62" s="16">
        <v>8</v>
      </c>
      <c r="I62" s="16"/>
      <c r="J62" s="26" t="s">
        <v>316</v>
      </c>
      <c r="K62" s="16"/>
      <c r="L62" s="16"/>
      <c r="M62" s="7">
        <v>0</v>
      </c>
      <c r="N62" s="7">
        <v>7</v>
      </c>
    </row>
    <row r="63" spans="1:14" ht="15">
      <c r="A63" s="16">
        <v>56</v>
      </c>
      <c r="B63" s="16">
        <v>47</v>
      </c>
      <c r="C63" s="16" t="s">
        <v>465</v>
      </c>
      <c r="D63" s="26" t="s">
        <v>317</v>
      </c>
      <c r="E63" s="16"/>
      <c r="F63" s="16"/>
      <c r="G63" s="16">
        <v>1</v>
      </c>
      <c r="H63" s="16">
        <v>1</v>
      </c>
      <c r="I63" s="16"/>
      <c r="J63" s="26" t="s">
        <v>54</v>
      </c>
      <c r="K63" s="16"/>
      <c r="L63" s="16"/>
      <c r="M63" s="7">
        <v>0</v>
      </c>
      <c r="N63" s="7">
        <v>8</v>
      </c>
    </row>
    <row r="64" spans="1:14" ht="15">
      <c r="A64" s="16">
        <v>57</v>
      </c>
      <c r="B64" s="16">
        <v>34</v>
      </c>
      <c r="C64" s="16" t="s">
        <v>465</v>
      </c>
      <c r="D64" s="27" t="s">
        <v>318</v>
      </c>
      <c r="E64" s="16"/>
      <c r="F64" s="16"/>
      <c r="G64" s="16">
        <v>0</v>
      </c>
      <c r="H64" s="16">
        <v>1</v>
      </c>
      <c r="I64" s="16"/>
      <c r="J64" s="26" t="s">
        <v>319</v>
      </c>
      <c r="K64" s="16"/>
      <c r="L64" s="16"/>
      <c r="M64" s="7">
        <v>0</v>
      </c>
      <c r="N64" s="7">
        <v>2</v>
      </c>
    </row>
    <row r="65" spans="1:14" ht="15">
      <c r="A65" s="16">
        <v>58</v>
      </c>
      <c r="B65" s="16">
        <v>31</v>
      </c>
      <c r="C65" s="16" t="s">
        <v>465</v>
      </c>
      <c r="D65" s="26" t="s">
        <v>320</v>
      </c>
      <c r="E65" s="16"/>
      <c r="F65" s="16"/>
      <c r="G65" s="16">
        <v>1</v>
      </c>
      <c r="H65" s="16">
        <v>1</v>
      </c>
      <c r="I65" s="16"/>
      <c r="J65" s="26" t="s">
        <v>321</v>
      </c>
      <c r="K65" s="16"/>
      <c r="L65" s="16"/>
      <c r="M65" s="7">
        <v>1</v>
      </c>
      <c r="N65" s="7">
        <v>2</v>
      </c>
    </row>
    <row r="66" spans="1:14" ht="15">
      <c r="A66" s="16">
        <v>59</v>
      </c>
      <c r="B66" s="16">
        <v>28</v>
      </c>
      <c r="C66" s="16" t="s">
        <v>465</v>
      </c>
      <c r="D66" s="26" t="s">
        <v>322</v>
      </c>
      <c r="E66" s="16"/>
      <c r="F66" s="16"/>
      <c r="G66" s="16">
        <v>0</v>
      </c>
      <c r="H66" s="16">
        <v>1</v>
      </c>
      <c r="I66" s="16"/>
      <c r="J66" s="26" t="s">
        <v>323</v>
      </c>
      <c r="K66" s="16"/>
      <c r="L66" s="16"/>
      <c r="M66" s="7">
        <v>0</v>
      </c>
      <c r="N66" s="7">
        <v>3</v>
      </c>
    </row>
    <row r="67" spans="1:14" ht="15">
      <c r="A67" s="16">
        <v>60</v>
      </c>
      <c r="B67" s="16">
        <v>28</v>
      </c>
      <c r="C67" s="16" t="s">
        <v>465</v>
      </c>
      <c r="D67" s="26" t="s">
        <v>324</v>
      </c>
      <c r="E67" s="16"/>
      <c r="F67" s="16"/>
      <c r="G67" s="16">
        <v>0</v>
      </c>
      <c r="H67" s="16">
        <v>6</v>
      </c>
      <c r="I67" s="16"/>
      <c r="J67" s="26" t="s">
        <v>325</v>
      </c>
      <c r="K67" s="16"/>
      <c r="L67" s="16"/>
      <c r="M67" s="7">
        <v>0</v>
      </c>
      <c r="N67" s="7">
        <v>1</v>
      </c>
    </row>
    <row r="68" spans="1:14" ht="15">
      <c r="A68" s="16">
        <v>61</v>
      </c>
      <c r="B68" s="16">
        <v>30</v>
      </c>
      <c r="C68" s="16" t="s">
        <v>326</v>
      </c>
      <c r="D68" s="26" t="s">
        <v>295</v>
      </c>
      <c r="E68" s="16"/>
      <c r="F68" s="16"/>
      <c r="G68" s="16">
        <v>0</v>
      </c>
      <c r="H68" s="16">
        <v>5</v>
      </c>
      <c r="I68" s="16"/>
      <c r="J68" s="26" t="s">
        <v>296</v>
      </c>
      <c r="K68" s="16"/>
      <c r="L68" s="16"/>
      <c r="M68" s="7">
        <v>0</v>
      </c>
      <c r="N68" s="7">
        <v>5</v>
      </c>
    </row>
    <row r="69" spans="1:14" ht="15">
      <c r="A69" s="16">
        <v>62</v>
      </c>
      <c r="B69" s="16">
        <v>19</v>
      </c>
      <c r="C69" s="16" t="s">
        <v>326</v>
      </c>
      <c r="D69" s="26" t="s">
        <v>297</v>
      </c>
      <c r="E69" s="16"/>
      <c r="F69" s="16"/>
      <c r="G69" s="16">
        <v>1</v>
      </c>
      <c r="H69" s="16">
        <v>1</v>
      </c>
      <c r="I69" s="16"/>
      <c r="J69" s="26" t="s">
        <v>298</v>
      </c>
      <c r="K69" s="16"/>
      <c r="L69" s="16"/>
      <c r="M69" s="7">
        <v>1</v>
      </c>
      <c r="N69" s="7">
        <v>5</v>
      </c>
    </row>
    <row r="70" spans="1:14" ht="15">
      <c r="A70" s="16">
        <v>63</v>
      </c>
      <c r="B70" s="16">
        <v>23</v>
      </c>
      <c r="C70" s="16" t="s">
        <v>326</v>
      </c>
      <c r="D70" s="26" t="s">
        <v>551</v>
      </c>
      <c r="E70" s="16"/>
      <c r="F70" s="16"/>
      <c r="G70" s="16">
        <v>1</v>
      </c>
      <c r="H70" s="16">
        <v>1</v>
      </c>
      <c r="I70" s="16"/>
      <c r="J70" s="26" t="s">
        <v>299</v>
      </c>
      <c r="K70" s="16"/>
      <c r="L70" s="16"/>
      <c r="M70" s="7">
        <v>1</v>
      </c>
      <c r="N70" s="7">
        <v>4</v>
      </c>
    </row>
    <row r="71" spans="1:14" ht="15">
      <c r="A71" s="16">
        <v>64</v>
      </c>
      <c r="B71" s="16">
        <v>33</v>
      </c>
      <c r="C71" s="16" t="s">
        <v>326</v>
      </c>
      <c r="D71" s="26" t="s">
        <v>300</v>
      </c>
      <c r="E71" s="16"/>
      <c r="F71" s="16"/>
      <c r="G71" s="16">
        <v>0</v>
      </c>
      <c r="H71" s="16">
        <v>1</v>
      </c>
      <c r="I71" s="16"/>
      <c r="J71" s="26" t="s">
        <v>301</v>
      </c>
      <c r="K71" s="16"/>
      <c r="L71" s="16"/>
      <c r="M71" s="7">
        <v>1</v>
      </c>
      <c r="N71" s="7">
        <v>2</v>
      </c>
    </row>
    <row r="72" spans="1:14" ht="15">
      <c r="A72" s="16">
        <v>65</v>
      </c>
      <c r="B72" s="16">
        <v>23</v>
      </c>
      <c r="C72" s="16" t="s">
        <v>326</v>
      </c>
      <c r="D72" s="26" t="s">
        <v>302</v>
      </c>
      <c r="E72" s="16"/>
      <c r="F72" s="16"/>
      <c r="G72" s="16">
        <v>1</v>
      </c>
      <c r="H72" s="16">
        <v>1</v>
      </c>
      <c r="I72" s="16"/>
      <c r="J72" s="26" t="s">
        <v>303</v>
      </c>
      <c r="K72" s="16"/>
      <c r="L72" s="16"/>
      <c r="M72" s="7">
        <v>0</v>
      </c>
      <c r="N72" s="7">
        <v>9</v>
      </c>
    </row>
    <row r="73" spans="1:14" ht="15">
      <c r="A73" s="16">
        <v>66</v>
      </c>
      <c r="B73" s="16">
        <v>22</v>
      </c>
      <c r="C73" s="16" t="s">
        <v>326</v>
      </c>
      <c r="D73" s="26" t="s">
        <v>304</v>
      </c>
      <c r="E73" s="16"/>
      <c r="F73" s="16"/>
      <c r="G73" s="16">
        <v>1</v>
      </c>
      <c r="H73" s="16">
        <v>1</v>
      </c>
      <c r="I73" s="16"/>
      <c r="J73" s="26" t="s">
        <v>305</v>
      </c>
      <c r="K73" s="16"/>
      <c r="L73" s="16"/>
      <c r="M73" s="7">
        <v>0</v>
      </c>
      <c r="N73" s="7">
        <v>2</v>
      </c>
    </row>
    <row r="74" spans="1:14" ht="15">
      <c r="A74" s="16">
        <v>67</v>
      </c>
      <c r="B74" s="16">
        <v>32</v>
      </c>
      <c r="C74" s="16" t="s">
        <v>326</v>
      </c>
      <c r="D74" s="26" t="s">
        <v>306</v>
      </c>
      <c r="E74" s="16"/>
      <c r="F74" s="16"/>
      <c r="G74" s="16">
        <v>0</v>
      </c>
      <c r="H74" s="16">
        <v>8</v>
      </c>
      <c r="I74" s="16"/>
      <c r="J74" s="26" t="s">
        <v>307</v>
      </c>
      <c r="K74" s="16"/>
      <c r="L74" s="16"/>
      <c r="M74" s="7">
        <v>0</v>
      </c>
      <c r="N74" s="7">
        <v>8</v>
      </c>
    </row>
    <row r="75" spans="1:14" ht="15">
      <c r="A75" s="16">
        <v>68</v>
      </c>
      <c r="B75" s="16">
        <v>24</v>
      </c>
      <c r="C75" s="16" t="s">
        <v>326</v>
      </c>
      <c r="D75" s="26" t="s">
        <v>308</v>
      </c>
      <c r="E75" s="16"/>
      <c r="F75" s="16"/>
      <c r="G75" s="16">
        <v>0</v>
      </c>
      <c r="H75" s="16">
        <v>1</v>
      </c>
      <c r="I75" s="16"/>
      <c r="J75" s="26" t="s">
        <v>284</v>
      </c>
      <c r="K75" s="16"/>
      <c r="L75" s="16"/>
      <c r="M75" s="7">
        <v>0</v>
      </c>
      <c r="N75" s="7">
        <v>3</v>
      </c>
    </row>
    <row r="76" spans="1:14" ht="15">
      <c r="A76" s="16">
        <v>69</v>
      </c>
      <c r="B76" s="16">
        <v>26</v>
      </c>
      <c r="C76" s="16" t="s">
        <v>326</v>
      </c>
      <c r="D76" s="26" t="s">
        <v>285</v>
      </c>
      <c r="E76" s="16"/>
      <c r="F76" s="16"/>
      <c r="G76" s="16">
        <v>1</v>
      </c>
      <c r="H76" s="16">
        <v>1</v>
      </c>
      <c r="I76" s="16"/>
      <c r="J76" s="26" t="s">
        <v>286</v>
      </c>
      <c r="K76" s="16"/>
      <c r="L76" s="16"/>
      <c r="M76" s="7">
        <v>1</v>
      </c>
      <c r="N76" s="7">
        <v>3</v>
      </c>
    </row>
    <row r="77" spans="1:14" ht="15">
      <c r="A77" s="16">
        <v>70</v>
      </c>
      <c r="B77" s="16">
        <v>21</v>
      </c>
      <c r="C77" s="16" t="s">
        <v>326</v>
      </c>
      <c r="D77" s="26" t="s">
        <v>287</v>
      </c>
      <c r="E77" s="16"/>
      <c r="F77" s="16"/>
      <c r="G77" s="16">
        <v>1</v>
      </c>
      <c r="H77" s="16">
        <v>1</v>
      </c>
      <c r="I77" s="16"/>
      <c r="J77" s="26" t="s">
        <v>59</v>
      </c>
      <c r="K77" s="16"/>
      <c r="L77" s="16"/>
      <c r="M77" s="7">
        <v>1</v>
      </c>
      <c r="N77" s="7">
        <v>3</v>
      </c>
    </row>
    <row r="78" spans="1:14" ht="15">
      <c r="A78" s="16">
        <v>71</v>
      </c>
      <c r="B78" s="16">
        <v>25</v>
      </c>
      <c r="C78" s="16" t="s">
        <v>326</v>
      </c>
      <c r="D78" s="26" t="s">
        <v>53</v>
      </c>
      <c r="E78" s="16"/>
      <c r="F78" s="16"/>
      <c r="G78" s="16">
        <v>0</v>
      </c>
      <c r="H78" s="16">
        <v>6</v>
      </c>
      <c r="I78" s="16"/>
      <c r="J78" s="26" t="s">
        <v>16</v>
      </c>
      <c r="K78" s="16"/>
      <c r="L78" s="16"/>
      <c r="M78" s="7">
        <v>1</v>
      </c>
      <c r="N78" s="7">
        <v>6</v>
      </c>
    </row>
    <row r="79" spans="1:14" ht="15">
      <c r="A79" s="16">
        <v>72</v>
      </c>
      <c r="B79" s="16">
        <v>25</v>
      </c>
      <c r="C79" s="16" t="s">
        <v>326</v>
      </c>
      <c r="D79" s="26" t="s">
        <v>288</v>
      </c>
      <c r="E79" s="16"/>
      <c r="F79" s="16"/>
      <c r="G79" s="16">
        <v>1</v>
      </c>
      <c r="H79" s="16">
        <v>4</v>
      </c>
      <c r="I79" s="16"/>
      <c r="J79" s="26" t="s">
        <v>289</v>
      </c>
      <c r="K79" s="16"/>
      <c r="L79" s="16"/>
      <c r="M79" s="7">
        <v>1</v>
      </c>
      <c r="N79" s="7">
        <v>4</v>
      </c>
    </row>
    <row r="80" spans="1:14" ht="15">
      <c r="A80" s="16">
        <v>73</v>
      </c>
      <c r="B80" s="16">
        <v>32</v>
      </c>
      <c r="C80" s="16" t="s">
        <v>326</v>
      </c>
      <c r="D80" s="26" t="s">
        <v>290</v>
      </c>
      <c r="E80" s="16"/>
      <c r="F80" s="16"/>
      <c r="G80" s="16">
        <v>0</v>
      </c>
      <c r="H80" s="16">
        <v>1</v>
      </c>
      <c r="I80" s="16"/>
      <c r="J80" s="26" t="s">
        <v>291</v>
      </c>
      <c r="K80" s="16"/>
      <c r="L80" s="16"/>
      <c r="M80" s="7">
        <v>0</v>
      </c>
      <c r="N80" s="7">
        <v>1</v>
      </c>
    </row>
    <row r="81" spans="1:14" ht="15">
      <c r="A81" s="16">
        <v>74</v>
      </c>
      <c r="B81" s="16">
        <v>27</v>
      </c>
      <c r="C81" s="16" t="s">
        <v>326</v>
      </c>
      <c r="D81" s="26" t="s">
        <v>17</v>
      </c>
      <c r="E81" s="16"/>
      <c r="F81" s="16"/>
      <c r="G81" s="16">
        <v>1</v>
      </c>
      <c r="H81" s="16">
        <v>2</v>
      </c>
      <c r="I81" s="16"/>
      <c r="J81" s="26" t="s">
        <v>292</v>
      </c>
      <c r="K81" s="16"/>
      <c r="L81" s="16"/>
      <c r="M81" s="7">
        <v>1</v>
      </c>
      <c r="N81" s="7">
        <v>3</v>
      </c>
    </row>
    <row r="82" spans="1:14" ht="15">
      <c r="A82" s="16">
        <v>75</v>
      </c>
      <c r="B82" s="16">
        <v>24</v>
      </c>
      <c r="C82" s="16" t="s">
        <v>326</v>
      </c>
      <c r="D82" s="26" t="s">
        <v>293</v>
      </c>
      <c r="E82" s="16"/>
      <c r="F82" s="16"/>
      <c r="G82" s="16">
        <v>1</v>
      </c>
      <c r="H82" s="16">
        <v>1</v>
      </c>
      <c r="I82" s="16"/>
      <c r="J82" s="26" t="s">
        <v>20</v>
      </c>
      <c r="K82" s="16"/>
      <c r="L82" s="16"/>
      <c r="M82" s="7">
        <v>1</v>
      </c>
      <c r="N82" s="7">
        <v>3</v>
      </c>
    </row>
    <row r="83" spans="1:14" ht="15">
      <c r="A83" s="16">
        <v>76</v>
      </c>
      <c r="B83" s="16">
        <v>20</v>
      </c>
      <c r="C83" s="16" t="s">
        <v>326</v>
      </c>
      <c r="D83" s="26" t="s">
        <v>294</v>
      </c>
      <c r="E83" s="16"/>
      <c r="F83" s="16"/>
      <c r="G83" s="16">
        <v>0</v>
      </c>
      <c r="H83" s="16">
        <v>1</v>
      </c>
      <c r="I83" s="16"/>
      <c r="J83" s="26" t="s">
        <v>266</v>
      </c>
      <c r="K83" s="16"/>
      <c r="L83" s="16"/>
      <c r="M83" s="7">
        <v>1</v>
      </c>
      <c r="N83" s="7">
        <v>1</v>
      </c>
    </row>
    <row r="84" spans="1:14" ht="15">
      <c r="A84" s="16">
        <v>77</v>
      </c>
      <c r="B84" s="16">
        <v>23</v>
      </c>
      <c r="C84" s="16" t="s">
        <v>326</v>
      </c>
      <c r="D84" s="26" t="s">
        <v>267</v>
      </c>
      <c r="E84" s="16"/>
      <c r="F84" s="16"/>
      <c r="G84" s="16">
        <v>0</v>
      </c>
      <c r="H84" s="16">
        <v>1</v>
      </c>
      <c r="I84" s="16"/>
      <c r="J84" s="26" t="s">
        <v>268</v>
      </c>
      <c r="K84" s="16"/>
      <c r="L84" s="16"/>
      <c r="M84" s="7">
        <v>1</v>
      </c>
      <c r="N84" s="7">
        <v>4</v>
      </c>
    </row>
    <row r="85" spans="1:14" ht="15">
      <c r="A85" s="16">
        <v>78</v>
      </c>
      <c r="B85" s="16">
        <v>23</v>
      </c>
      <c r="C85" s="16" t="s">
        <v>326</v>
      </c>
      <c r="D85" s="26" t="s">
        <v>269</v>
      </c>
      <c r="E85" s="16"/>
      <c r="F85" s="16"/>
      <c r="G85" s="16">
        <v>0</v>
      </c>
      <c r="H85" s="16">
        <v>1</v>
      </c>
      <c r="I85" s="16"/>
      <c r="J85" s="26" t="s">
        <v>270</v>
      </c>
      <c r="K85" s="16"/>
      <c r="L85" s="16"/>
      <c r="M85" s="7">
        <v>0</v>
      </c>
      <c r="N85" s="7">
        <v>7</v>
      </c>
    </row>
    <row r="86" spans="1:14" ht="15">
      <c r="A86" s="16">
        <v>79</v>
      </c>
      <c r="B86" s="16">
        <v>25</v>
      </c>
      <c r="C86" s="16" t="s">
        <v>326</v>
      </c>
      <c r="D86" s="26" t="s">
        <v>271</v>
      </c>
      <c r="E86" s="16"/>
      <c r="F86" s="16"/>
      <c r="G86" s="16">
        <v>1</v>
      </c>
      <c r="H86" s="16">
        <v>1</v>
      </c>
      <c r="I86" s="16"/>
      <c r="J86" s="26" t="s">
        <v>272</v>
      </c>
      <c r="K86" s="16"/>
      <c r="L86" s="16"/>
      <c r="M86" s="7">
        <v>1</v>
      </c>
      <c r="N86" s="7">
        <v>3</v>
      </c>
    </row>
    <row r="87" spans="1:14" ht="15">
      <c r="A87" s="16">
        <v>80</v>
      </c>
      <c r="B87" s="16">
        <v>29</v>
      </c>
      <c r="C87" s="16" t="s">
        <v>326</v>
      </c>
      <c r="D87" s="26" t="s">
        <v>55</v>
      </c>
      <c r="E87" s="16"/>
      <c r="F87" s="16"/>
      <c r="G87" s="16">
        <v>1</v>
      </c>
      <c r="H87" s="16">
        <v>4</v>
      </c>
      <c r="I87" s="16"/>
      <c r="J87" s="26" t="s">
        <v>273</v>
      </c>
      <c r="K87" s="16"/>
      <c r="L87" s="16"/>
      <c r="M87" s="7">
        <v>1</v>
      </c>
      <c r="N87" s="7">
        <v>4</v>
      </c>
    </row>
    <row r="88" spans="1:14" ht="15">
      <c r="A88" s="16">
        <v>81</v>
      </c>
      <c r="B88" s="16">
        <v>23</v>
      </c>
      <c r="C88" s="16" t="s">
        <v>326</v>
      </c>
      <c r="D88" s="26" t="s">
        <v>18</v>
      </c>
      <c r="E88" s="16"/>
      <c r="F88" s="16"/>
      <c r="G88" s="16">
        <v>1</v>
      </c>
      <c r="H88" s="16">
        <v>4</v>
      </c>
      <c r="I88" s="16"/>
      <c r="J88" s="26" t="s">
        <v>274</v>
      </c>
      <c r="K88" s="16"/>
      <c r="L88" s="16"/>
      <c r="M88" s="7">
        <v>1</v>
      </c>
      <c r="N88" s="7">
        <v>1</v>
      </c>
    </row>
    <row r="89" spans="1:14" ht="15">
      <c r="A89" s="16">
        <v>82</v>
      </c>
      <c r="B89" s="16">
        <v>30</v>
      </c>
      <c r="C89" s="16" t="s">
        <v>326</v>
      </c>
      <c r="D89" s="26" t="s">
        <v>275</v>
      </c>
      <c r="E89" s="16"/>
      <c r="F89" s="16"/>
      <c r="G89" s="16">
        <v>0</v>
      </c>
      <c r="H89" s="16">
        <v>1</v>
      </c>
      <c r="I89" s="16"/>
      <c r="J89" s="26" t="s">
        <v>276</v>
      </c>
      <c r="K89" s="16"/>
      <c r="L89" s="16"/>
      <c r="M89" s="7">
        <v>0</v>
      </c>
      <c r="N89" s="7">
        <v>2</v>
      </c>
    </row>
    <row r="90" spans="1:14" ht="15">
      <c r="A90" s="16">
        <v>83</v>
      </c>
      <c r="B90" s="16">
        <v>25</v>
      </c>
      <c r="C90" s="16" t="s">
        <v>326</v>
      </c>
      <c r="D90" s="26" t="s">
        <v>277</v>
      </c>
      <c r="E90" s="16"/>
      <c r="F90" s="16"/>
      <c r="G90" s="16">
        <v>0</v>
      </c>
      <c r="H90" s="16">
        <v>6</v>
      </c>
      <c r="I90" s="16"/>
      <c r="J90" s="26" t="s">
        <v>277</v>
      </c>
      <c r="K90" s="16"/>
      <c r="L90" s="16"/>
      <c r="M90" s="7">
        <v>0</v>
      </c>
      <c r="N90" s="7">
        <v>6</v>
      </c>
    </row>
    <row r="91" spans="1:14" ht="15">
      <c r="A91" s="16">
        <v>84</v>
      </c>
      <c r="B91" s="16">
        <v>23</v>
      </c>
      <c r="C91" s="16" t="s">
        <v>326</v>
      </c>
      <c r="D91" s="26" t="s">
        <v>278</v>
      </c>
      <c r="E91" s="16"/>
      <c r="F91" s="16"/>
      <c r="G91" s="16">
        <v>0</v>
      </c>
      <c r="H91" s="16">
        <v>1</v>
      </c>
      <c r="I91" s="16"/>
      <c r="J91" s="26" t="s">
        <v>279</v>
      </c>
      <c r="K91" s="16"/>
      <c r="L91" s="16"/>
      <c r="M91" s="7">
        <v>0</v>
      </c>
      <c r="N91" s="7">
        <v>6</v>
      </c>
    </row>
    <row r="92" spans="1:14" ht="15">
      <c r="A92" s="16">
        <v>85</v>
      </c>
      <c r="B92" s="16">
        <v>36</v>
      </c>
      <c r="C92" s="16" t="s">
        <v>326</v>
      </c>
      <c r="D92" s="26" t="s">
        <v>280</v>
      </c>
      <c r="E92" s="16"/>
      <c r="F92" s="16"/>
      <c r="G92" s="16">
        <v>1</v>
      </c>
      <c r="H92" s="16">
        <v>1</v>
      </c>
      <c r="I92" s="16"/>
      <c r="J92" s="26" t="s">
        <v>281</v>
      </c>
      <c r="K92" s="16"/>
      <c r="L92" s="16"/>
      <c r="M92" s="7">
        <v>1</v>
      </c>
      <c r="N92" s="7">
        <v>3</v>
      </c>
    </row>
    <row r="93" spans="1:14" ht="15">
      <c r="A93" s="16">
        <v>86</v>
      </c>
      <c r="B93" s="16">
        <v>24</v>
      </c>
      <c r="C93" s="16" t="s">
        <v>326</v>
      </c>
      <c r="D93" s="26" t="s">
        <v>282</v>
      </c>
      <c r="E93" s="16"/>
      <c r="F93" s="16"/>
      <c r="G93" s="16">
        <v>0</v>
      </c>
      <c r="H93" s="16">
        <v>4</v>
      </c>
      <c r="I93" s="16"/>
      <c r="J93" s="26" t="s">
        <v>283</v>
      </c>
      <c r="K93" s="16"/>
      <c r="L93" s="16"/>
      <c r="M93" s="7">
        <v>1</v>
      </c>
      <c r="N93" s="7">
        <v>4</v>
      </c>
    </row>
    <row r="94" spans="1:14" ht="15">
      <c r="A94" s="16">
        <v>87</v>
      </c>
      <c r="B94" s="16">
        <v>44</v>
      </c>
      <c r="C94" s="16" t="s">
        <v>326</v>
      </c>
      <c r="D94" s="26" t="s">
        <v>254</v>
      </c>
      <c r="E94" s="16"/>
      <c r="F94" s="16"/>
      <c r="G94" s="16">
        <v>0</v>
      </c>
      <c r="H94" s="16">
        <v>1</v>
      </c>
      <c r="I94" s="16"/>
      <c r="J94" s="26" t="s">
        <v>255</v>
      </c>
      <c r="K94" s="16"/>
      <c r="L94" s="16"/>
      <c r="M94" s="7">
        <v>0</v>
      </c>
      <c r="N94" s="7">
        <v>8</v>
      </c>
    </row>
    <row r="95" spans="1:14" ht="15">
      <c r="A95" s="16">
        <v>88</v>
      </c>
      <c r="B95" s="16">
        <v>19</v>
      </c>
      <c r="C95" s="16" t="s">
        <v>326</v>
      </c>
      <c r="D95" s="26" t="s">
        <v>256</v>
      </c>
      <c r="E95" s="16"/>
      <c r="F95" s="16"/>
      <c r="G95" s="16">
        <v>1</v>
      </c>
      <c r="H95" s="16">
        <v>2</v>
      </c>
      <c r="I95" s="16"/>
      <c r="J95" s="26" t="s">
        <v>257</v>
      </c>
      <c r="K95" s="16"/>
      <c r="L95" s="16"/>
      <c r="M95" s="7">
        <v>1</v>
      </c>
      <c r="N95" s="7">
        <v>4</v>
      </c>
    </row>
    <row r="96" spans="1:14" ht="15">
      <c r="A96" s="16">
        <v>89</v>
      </c>
      <c r="B96" s="16">
        <v>37</v>
      </c>
      <c r="C96" s="16" t="s">
        <v>326</v>
      </c>
      <c r="D96" s="26" t="s">
        <v>258</v>
      </c>
      <c r="E96" s="16"/>
      <c r="F96" s="16"/>
      <c r="G96" s="16">
        <v>0</v>
      </c>
      <c r="H96" s="16">
        <v>2</v>
      </c>
      <c r="I96" s="16"/>
      <c r="J96" s="26" t="s">
        <v>259</v>
      </c>
      <c r="K96" s="16"/>
      <c r="L96" s="16"/>
      <c r="M96" s="7">
        <v>1</v>
      </c>
      <c r="N96" s="7">
        <v>7</v>
      </c>
    </row>
    <row r="97" spans="1:14" ht="15">
      <c r="A97" s="16">
        <v>90</v>
      </c>
      <c r="B97" s="16">
        <v>23</v>
      </c>
      <c r="C97" s="16" t="s">
        <v>326</v>
      </c>
      <c r="D97" s="26" t="s">
        <v>260</v>
      </c>
      <c r="E97" s="16"/>
      <c r="F97" s="16"/>
      <c r="G97" s="16">
        <v>1</v>
      </c>
      <c r="H97" s="16">
        <v>1</v>
      </c>
      <c r="I97" s="16"/>
      <c r="J97" s="26" t="s">
        <v>261</v>
      </c>
      <c r="K97" s="16"/>
      <c r="L97" s="16"/>
      <c r="M97" s="7">
        <v>1</v>
      </c>
      <c r="N97" s="7">
        <v>4</v>
      </c>
    </row>
    <row r="98" spans="1:14" ht="15">
      <c r="A98" s="16">
        <v>91</v>
      </c>
      <c r="B98" s="16">
        <v>28</v>
      </c>
      <c r="C98" s="16" t="s">
        <v>326</v>
      </c>
      <c r="D98" s="26" t="s">
        <v>262</v>
      </c>
      <c r="E98" s="16"/>
      <c r="F98" s="16"/>
      <c r="G98" s="16">
        <v>1</v>
      </c>
      <c r="H98" s="16">
        <v>1</v>
      </c>
      <c r="I98" s="16"/>
      <c r="J98" s="26" t="s">
        <v>263</v>
      </c>
      <c r="K98" s="16"/>
      <c r="L98" s="16"/>
      <c r="M98" s="7">
        <v>1</v>
      </c>
      <c r="N98" s="7">
        <v>3</v>
      </c>
    </row>
    <row r="99" spans="1:14" ht="15">
      <c r="A99" s="16">
        <v>92</v>
      </c>
      <c r="B99" s="16">
        <v>21</v>
      </c>
      <c r="C99" s="16" t="s">
        <v>326</v>
      </c>
      <c r="D99" s="26" t="s">
        <v>264</v>
      </c>
      <c r="E99" s="16"/>
      <c r="F99" s="16"/>
      <c r="G99" s="16">
        <v>0</v>
      </c>
      <c r="H99" s="16">
        <v>5</v>
      </c>
      <c r="I99" s="16"/>
      <c r="J99" s="26" t="s">
        <v>265</v>
      </c>
      <c r="K99" s="16"/>
      <c r="L99" s="16"/>
      <c r="M99" s="7">
        <v>0</v>
      </c>
      <c r="N99" s="7">
        <v>3</v>
      </c>
    </row>
    <row r="100" spans="1:14" ht="15">
      <c r="A100" s="16">
        <v>93</v>
      </c>
      <c r="B100" s="16">
        <v>22</v>
      </c>
      <c r="C100" s="16" t="s">
        <v>326</v>
      </c>
      <c r="D100" s="26" t="s">
        <v>239</v>
      </c>
      <c r="E100" s="16"/>
      <c r="F100" s="16"/>
      <c r="G100" s="16">
        <v>1</v>
      </c>
      <c r="H100" s="16">
        <v>1</v>
      </c>
      <c r="I100" s="16"/>
      <c r="J100" s="26" t="s">
        <v>240</v>
      </c>
      <c r="K100" s="16"/>
      <c r="L100" s="16"/>
      <c r="M100" s="7">
        <v>0</v>
      </c>
      <c r="N100" s="7">
        <v>1</v>
      </c>
    </row>
    <row r="101" spans="1:14" ht="15">
      <c r="A101" s="16">
        <v>94</v>
      </c>
      <c r="B101" s="16">
        <v>24</v>
      </c>
      <c r="C101" s="16" t="s">
        <v>326</v>
      </c>
      <c r="D101" s="26" t="s">
        <v>241</v>
      </c>
      <c r="E101" s="16"/>
      <c r="F101" s="16"/>
      <c r="G101" s="16">
        <v>0</v>
      </c>
      <c r="H101" s="16">
        <v>5</v>
      </c>
      <c r="I101" s="16"/>
      <c r="J101" s="26" t="s">
        <v>242</v>
      </c>
      <c r="K101" s="16"/>
      <c r="L101" s="16"/>
      <c r="M101" s="7">
        <v>0</v>
      </c>
      <c r="N101" s="7">
        <v>6</v>
      </c>
    </row>
    <row r="102" spans="1:14" ht="15">
      <c r="A102" s="16">
        <v>95</v>
      </c>
      <c r="B102" s="16">
        <v>25</v>
      </c>
      <c r="C102" s="16" t="s">
        <v>326</v>
      </c>
      <c r="D102" s="26" t="s">
        <v>243</v>
      </c>
      <c r="E102" s="16"/>
      <c r="F102" s="16"/>
      <c r="G102" s="16">
        <v>0</v>
      </c>
      <c r="H102" s="16">
        <v>1</v>
      </c>
      <c r="I102" s="16"/>
      <c r="J102" s="26" t="s">
        <v>244</v>
      </c>
      <c r="K102" s="16"/>
      <c r="L102" s="16"/>
      <c r="M102" s="7">
        <v>0</v>
      </c>
      <c r="N102" s="7">
        <v>3</v>
      </c>
    </row>
    <row r="103" spans="1:14" ht="15">
      <c r="A103" s="16">
        <v>96</v>
      </c>
      <c r="B103" s="16">
        <v>24</v>
      </c>
      <c r="C103" s="16" t="s">
        <v>326</v>
      </c>
      <c r="D103" s="26" t="s">
        <v>245</v>
      </c>
      <c r="E103" s="16"/>
      <c r="F103" s="16"/>
      <c r="G103" s="16">
        <v>1</v>
      </c>
      <c r="H103" s="16">
        <v>1</v>
      </c>
      <c r="I103" s="16"/>
      <c r="J103" s="26" t="s">
        <v>246</v>
      </c>
      <c r="K103" s="16"/>
      <c r="L103" s="16"/>
      <c r="M103" s="7">
        <v>1</v>
      </c>
      <c r="N103" s="7">
        <v>2</v>
      </c>
    </row>
    <row r="104" spans="1:14" ht="15">
      <c r="A104" s="16">
        <v>97</v>
      </c>
      <c r="B104" s="16">
        <v>19</v>
      </c>
      <c r="C104" s="16" t="s">
        <v>326</v>
      </c>
      <c r="D104" s="26" t="s">
        <v>247</v>
      </c>
      <c r="E104" s="16"/>
      <c r="F104" s="16"/>
      <c r="G104" s="16">
        <v>0</v>
      </c>
      <c r="H104" s="16">
        <v>2</v>
      </c>
      <c r="I104" s="16"/>
      <c r="J104" s="26" t="s">
        <v>248</v>
      </c>
      <c r="K104" s="16"/>
      <c r="L104" s="16"/>
      <c r="M104" s="7">
        <v>0</v>
      </c>
      <c r="N104" s="7">
        <v>3</v>
      </c>
    </row>
    <row r="105" spans="1:14" ht="15">
      <c r="A105" s="16">
        <v>98</v>
      </c>
      <c r="B105" s="16">
        <v>23</v>
      </c>
      <c r="C105" s="16" t="s">
        <v>326</v>
      </c>
      <c r="D105" s="26" t="s">
        <v>249</v>
      </c>
      <c r="E105" s="16"/>
      <c r="F105" s="16"/>
      <c r="G105" s="16">
        <v>0</v>
      </c>
      <c r="H105" s="16">
        <v>1</v>
      </c>
      <c r="I105" s="16"/>
      <c r="J105" s="26" t="s">
        <v>250</v>
      </c>
      <c r="K105" s="16"/>
      <c r="L105" s="16"/>
      <c r="M105" s="7">
        <v>0</v>
      </c>
      <c r="N105" s="7">
        <v>8</v>
      </c>
    </row>
    <row r="106" spans="1:14" ht="15">
      <c r="A106" s="16">
        <v>99</v>
      </c>
      <c r="B106" s="16">
        <v>20</v>
      </c>
      <c r="C106" s="16" t="s">
        <v>326</v>
      </c>
      <c r="D106" s="26" t="s">
        <v>251</v>
      </c>
      <c r="E106" s="16"/>
      <c r="F106" s="16"/>
      <c r="G106" s="16">
        <v>0</v>
      </c>
      <c r="H106" s="16">
        <v>2</v>
      </c>
      <c r="I106" s="16"/>
      <c r="J106" s="26" t="s">
        <v>252</v>
      </c>
      <c r="K106" s="16"/>
      <c r="L106" s="16"/>
      <c r="M106" s="7">
        <v>0</v>
      </c>
      <c r="N106" s="7">
        <v>8</v>
      </c>
    </row>
    <row r="107" spans="1:14" ht="15">
      <c r="A107" s="16">
        <v>100</v>
      </c>
      <c r="B107" s="16">
        <v>32</v>
      </c>
      <c r="C107" s="16" t="s">
        <v>326</v>
      </c>
      <c r="D107" s="26" t="s">
        <v>253</v>
      </c>
      <c r="E107" s="16"/>
      <c r="F107" s="16"/>
      <c r="G107" s="16">
        <v>0</v>
      </c>
      <c r="H107" s="16">
        <v>1</v>
      </c>
      <c r="I107" s="16"/>
      <c r="J107" s="26" t="s">
        <v>223</v>
      </c>
      <c r="K107" s="16"/>
      <c r="L107" s="16"/>
      <c r="M107" s="7">
        <v>0</v>
      </c>
      <c r="N107" s="7">
        <v>1</v>
      </c>
    </row>
    <row r="108" spans="1:14" ht="15">
      <c r="A108" s="16">
        <v>101</v>
      </c>
      <c r="B108" s="16">
        <v>20</v>
      </c>
      <c r="C108" s="16" t="s">
        <v>326</v>
      </c>
      <c r="D108" s="26" t="s">
        <v>224</v>
      </c>
      <c r="E108" s="16"/>
      <c r="F108" s="16"/>
      <c r="G108" s="16">
        <v>1</v>
      </c>
      <c r="H108" s="16">
        <v>1</v>
      </c>
      <c r="I108" s="16"/>
      <c r="J108" s="26" t="s">
        <v>225</v>
      </c>
      <c r="K108" s="16"/>
      <c r="L108" s="16"/>
      <c r="M108" s="7">
        <v>0</v>
      </c>
      <c r="N108" s="7">
        <v>2</v>
      </c>
    </row>
    <row r="109" spans="1:14" ht="15">
      <c r="A109" s="16">
        <v>102</v>
      </c>
      <c r="B109" s="16">
        <v>27</v>
      </c>
      <c r="C109" s="16" t="s">
        <v>326</v>
      </c>
      <c r="D109" s="26" t="s">
        <v>226</v>
      </c>
      <c r="E109" s="16"/>
      <c r="F109" s="16"/>
      <c r="G109" s="16">
        <v>0</v>
      </c>
      <c r="H109" s="16">
        <v>2</v>
      </c>
      <c r="I109" s="16"/>
      <c r="J109" s="26" t="s">
        <v>227</v>
      </c>
      <c r="K109" s="16"/>
      <c r="L109" s="16"/>
      <c r="M109" s="7">
        <v>0</v>
      </c>
      <c r="N109" s="7">
        <v>5</v>
      </c>
    </row>
    <row r="110" spans="1:14" ht="15">
      <c r="A110" s="16">
        <v>103</v>
      </c>
      <c r="B110" s="16">
        <v>18</v>
      </c>
      <c r="C110" s="16" t="s">
        <v>326</v>
      </c>
      <c r="D110" s="26" t="s">
        <v>228</v>
      </c>
      <c r="E110" s="16"/>
      <c r="F110" s="16"/>
      <c r="G110" s="16">
        <v>0</v>
      </c>
      <c r="H110" s="16">
        <v>1</v>
      </c>
      <c r="I110" s="16"/>
      <c r="J110" s="26" t="s">
        <v>229</v>
      </c>
      <c r="K110" s="16"/>
      <c r="L110" s="16"/>
      <c r="M110" s="7">
        <v>0</v>
      </c>
      <c r="N110" s="7">
        <v>3</v>
      </c>
    </row>
    <row r="111" spans="1:14" ht="15">
      <c r="A111" s="16">
        <v>104</v>
      </c>
      <c r="B111" s="16">
        <v>18</v>
      </c>
      <c r="C111" s="16" t="s">
        <v>326</v>
      </c>
      <c r="D111" s="26" t="s">
        <v>230</v>
      </c>
      <c r="E111" s="16"/>
      <c r="F111" s="16"/>
      <c r="G111" s="16">
        <v>0</v>
      </c>
      <c r="H111" s="16">
        <v>1</v>
      </c>
      <c r="I111" s="16"/>
      <c r="J111" s="26" t="s">
        <v>231</v>
      </c>
      <c r="K111" s="16"/>
      <c r="L111" s="16"/>
      <c r="M111" s="7">
        <v>0</v>
      </c>
      <c r="N111" s="7">
        <v>7</v>
      </c>
    </row>
    <row r="112" spans="1:14" ht="15">
      <c r="A112" s="16">
        <v>105</v>
      </c>
      <c r="B112" s="16">
        <v>30</v>
      </c>
      <c r="C112" s="16" t="s">
        <v>326</v>
      </c>
      <c r="D112" s="26" t="s">
        <v>232</v>
      </c>
      <c r="E112" s="16"/>
      <c r="F112" s="16"/>
      <c r="G112" s="16">
        <v>0</v>
      </c>
      <c r="H112" s="16">
        <v>1</v>
      </c>
      <c r="I112" s="16"/>
      <c r="J112" s="26" t="s">
        <v>233</v>
      </c>
      <c r="K112" s="16"/>
      <c r="L112" s="16"/>
      <c r="M112" s="7">
        <v>0</v>
      </c>
      <c r="N112" s="7">
        <v>7</v>
      </c>
    </row>
    <row r="113" spans="1:14" ht="15">
      <c r="A113" s="16">
        <v>106</v>
      </c>
      <c r="B113" s="16">
        <v>22</v>
      </c>
      <c r="C113" s="16" t="s">
        <v>326</v>
      </c>
      <c r="D113" s="26" t="s">
        <v>234</v>
      </c>
      <c r="E113" s="16"/>
      <c r="F113" s="16"/>
      <c r="G113" s="16">
        <v>1</v>
      </c>
      <c r="H113" s="16">
        <v>1</v>
      </c>
      <c r="I113" s="16"/>
      <c r="J113" s="26" t="s">
        <v>235</v>
      </c>
      <c r="K113" s="16"/>
      <c r="L113" s="16"/>
      <c r="M113" s="7">
        <v>1</v>
      </c>
      <c r="N113" s="7">
        <v>3</v>
      </c>
    </row>
    <row r="114" spans="1:14" ht="15">
      <c r="A114" s="16">
        <v>107</v>
      </c>
      <c r="B114" s="16">
        <v>22</v>
      </c>
      <c r="C114" s="16" t="s">
        <v>326</v>
      </c>
      <c r="D114" s="26" t="s">
        <v>56</v>
      </c>
      <c r="E114" s="16"/>
      <c r="F114" s="16"/>
      <c r="G114" s="16">
        <v>1</v>
      </c>
      <c r="H114" s="16">
        <v>4</v>
      </c>
      <c r="I114" s="16"/>
      <c r="J114" s="26" t="s">
        <v>236</v>
      </c>
      <c r="K114" s="16"/>
      <c r="L114" s="16"/>
      <c r="M114" s="7">
        <v>1</v>
      </c>
      <c r="N114" s="7">
        <v>4</v>
      </c>
    </row>
    <row r="115" spans="1:14" ht="15">
      <c r="A115" s="16">
        <v>108</v>
      </c>
      <c r="B115" s="16">
        <v>19</v>
      </c>
      <c r="C115" s="16" t="s">
        <v>326</v>
      </c>
      <c r="D115" s="26" t="s">
        <v>237</v>
      </c>
      <c r="E115" s="16"/>
      <c r="F115" s="16"/>
      <c r="G115" s="16">
        <v>1</v>
      </c>
      <c r="H115" s="16">
        <v>4</v>
      </c>
      <c r="I115" s="16"/>
      <c r="J115" s="26" t="s">
        <v>238</v>
      </c>
      <c r="K115" s="16"/>
      <c r="L115" s="16"/>
      <c r="M115" s="7">
        <v>1</v>
      </c>
      <c r="N115" s="7">
        <v>3</v>
      </c>
    </row>
    <row r="116" spans="1:14" ht="15">
      <c r="A116" s="16">
        <v>109</v>
      </c>
      <c r="B116" s="16">
        <v>27</v>
      </c>
      <c r="C116" s="16" t="s">
        <v>326</v>
      </c>
      <c r="D116" s="26" t="s">
        <v>216</v>
      </c>
      <c r="E116" s="16"/>
      <c r="F116" s="16"/>
      <c r="G116" s="16">
        <v>1</v>
      </c>
      <c r="H116" s="16">
        <v>1</v>
      </c>
      <c r="I116" s="16"/>
      <c r="J116" s="26" t="s">
        <v>217</v>
      </c>
      <c r="K116" s="16"/>
      <c r="L116" s="16"/>
      <c r="M116" s="7">
        <v>1</v>
      </c>
      <c r="N116" s="7">
        <v>8</v>
      </c>
    </row>
    <row r="117" spans="1:14" ht="15">
      <c r="A117" s="16">
        <v>110</v>
      </c>
      <c r="B117" s="16">
        <v>21</v>
      </c>
      <c r="C117" s="16" t="s">
        <v>326</v>
      </c>
      <c r="D117" s="26" t="s">
        <v>218</v>
      </c>
      <c r="E117" s="16"/>
      <c r="F117" s="16"/>
      <c r="G117" s="16">
        <v>1</v>
      </c>
      <c r="H117" s="16">
        <v>6</v>
      </c>
      <c r="I117" s="16"/>
      <c r="J117" s="26" t="s">
        <v>219</v>
      </c>
      <c r="K117" s="16"/>
      <c r="L117" s="16"/>
      <c r="M117" s="7">
        <v>0</v>
      </c>
      <c r="N117" s="7">
        <v>3</v>
      </c>
    </row>
    <row r="118" spans="1:14" ht="15">
      <c r="A118" s="16">
        <v>111</v>
      </c>
      <c r="B118" s="16">
        <v>22</v>
      </c>
      <c r="C118" s="16" t="s">
        <v>326</v>
      </c>
      <c r="D118" s="26" t="s">
        <v>220</v>
      </c>
      <c r="E118" s="16"/>
      <c r="F118" s="16"/>
      <c r="G118" s="16">
        <v>1</v>
      </c>
      <c r="H118" s="16">
        <v>3</v>
      </c>
      <c r="I118" s="16"/>
      <c r="J118" s="26" t="s">
        <v>221</v>
      </c>
      <c r="K118" s="16"/>
      <c r="L118" s="16"/>
      <c r="M118" s="7">
        <v>0</v>
      </c>
      <c r="N118" s="7">
        <v>3</v>
      </c>
    </row>
    <row r="119" spans="1:14" ht="15">
      <c r="A119" s="16">
        <v>112</v>
      </c>
      <c r="B119" s="16">
        <v>24</v>
      </c>
      <c r="C119" s="16" t="s">
        <v>326</v>
      </c>
      <c r="D119" s="26" t="s">
        <v>222</v>
      </c>
      <c r="E119" s="16"/>
      <c r="F119" s="16"/>
      <c r="G119" s="16">
        <v>1</v>
      </c>
      <c r="H119" s="16">
        <v>1</v>
      </c>
      <c r="I119" s="16"/>
      <c r="J119" s="26" t="s">
        <v>204</v>
      </c>
      <c r="K119" s="16"/>
      <c r="L119" s="16"/>
      <c r="M119" s="7">
        <v>0</v>
      </c>
      <c r="N119" s="7">
        <v>1</v>
      </c>
    </row>
    <row r="120" spans="1:14" ht="15">
      <c r="A120" s="16">
        <v>113</v>
      </c>
      <c r="B120" s="16">
        <v>21</v>
      </c>
      <c r="C120" s="16" t="s">
        <v>326</v>
      </c>
      <c r="D120" s="26" t="s">
        <v>205</v>
      </c>
      <c r="E120" s="16"/>
      <c r="F120" s="16"/>
      <c r="G120" s="16">
        <v>0</v>
      </c>
      <c r="H120" s="16">
        <v>1</v>
      </c>
      <c r="I120" s="16"/>
      <c r="J120" s="26" t="s">
        <v>206</v>
      </c>
      <c r="K120" s="16"/>
      <c r="L120" s="16"/>
      <c r="M120" s="7">
        <v>0</v>
      </c>
      <c r="N120" s="7">
        <v>1</v>
      </c>
    </row>
    <row r="121" spans="1:14" ht="15">
      <c r="A121" s="16">
        <v>114</v>
      </c>
      <c r="B121" s="16">
        <v>28</v>
      </c>
      <c r="C121" s="16" t="s">
        <v>326</v>
      </c>
      <c r="D121" s="26" t="s">
        <v>207</v>
      </c>
      <c r="E121" s="16"/>
      <c r="F121" s="16"/>
      <c r="G121" s="16">
        <v>0</v>
      </c>
      <c r="H121" s="16">
        <v>1</v>
      </c>
      <c r="I121" s="16"/>
      <c r="J121" s="26" t="s">
        <v>208</v>
      </c>
      <c r="K121" s="16"/>
      <c r="L121" s="16"/>
      <c r="M121" s="7">
        <v>0</v>
      </c>
      <c r="N121" s="7">
        <v>1</v>
      </c>
    </row>
    <row r="122" spans="1:14" ht="15">
      <c r="A122" s="16">
        <v>115</v>
      </c>
      <c r="B122" s="16">
        <v>30</v>
      </c>
      <c r="C122" s="16" t="s">
        <v>326</v>
      </c>
      <c r="D122" s="26" t="s">
        <v>209</v>
      </c>
      <c r="E122" s="16"/>
      <c r="F122" s="16"/>
      <c r="G122" s="16">
        <v>0</v>
      </c>
      <c r="H122" s="16">
        <v>1</v>
      </c>
      <c r="I122" s="16"/>
      <c r="J122" s="26" t="s">
        <v>210</v>
      </c>
      <c r="K122" s="16"/>
      <c r="L122" s="16"/>
      <c r="M122" s="7">
        <v>0</v>
      </c>
      <c r="N122" s="7">
        <v>7</v>
      </c>
    </row>
    <row r="123" spans="1:14" ht="15">
      <c r="A123" s="16">
        <v>116</v>
      </c>
      <c r="B123" s="16">
        <v>31</v>
      </c>
      <c r="C123" s="16" t="s">
        <v>326</v>
      </c>
      <c r="D123" s="26" t="s">
        <v>211</v>
      </c>
      <c r="E123" s="16"/>
      <c r="F123" s="16"/>
      <c r="G123" s="16">
        <v>1</v>
      </c>
      <c r="H123" s="16">
        <v>4</v>
      </c>
      <c r="I123" s="16"/>
      <c r="J123" s="26" t="s">
        <v>212</v>
      </c>
      <c r="K123" s="16"/>
      <c r="L123" s="16"/>
      <c r="M123" s="7">
        <v>1</v>
      </c>
      <c r="N123" s="7">
        <v>9</v>
      </c>
    </row>
    <row r="124" spans="1:14" ht="15">
      <c r="A124" s="16">
        <v>117</v>
      </c>
      <c r="B124" s="16">
        <v>18</v>
      </c>
      <c r="C124" s="16" t="s">
        <v>326</v>
      </c>
      <c r="D124" s="26" t="s">
        <v>213</v>
      </c>
      <c r="E124" s="16"/>
      <c r="F124" s="16"/>
      <c r="G124" s="16">
        <v>0</v>
      </c>
      <c r="H124" s="16">
        <v>1</v>
      </c>
      <c r="I124" s="16"/>
      <c r="J124" s="26" t="s">
        <v>214</v>
      </c>
      <c r="K124" s="16"/>
      <c r="L124" s="16"/>
      <c r="M124" s="7">
        <v>0</v>
      </c>
      <c r="N124" s="7">
        <v>3</v>
      </c>
    </row>
    <row r="125" spans="1:14" ht="15">
      <c r="A125" s="16">
        <v>118</v>
      </c>
      <c r="B125" s="16">
        <v>23</v>
      </c>
      <c r="C125" s="16" t="s">
        <v>326</v>
      </c>
      <c r="D125" s="26" t="s">
        <v>215</v>
      </c>
      <c r="E125" s="16"/>
      <c r="F125" s="16"/>
      <c r="G125" s="16">
        <v>1</v>
      </c>
      <c r="H125" s="16">
        <v>1</v>
      </c>
      <c r="I125" s="16"/>
      <c r="J125" s="26" t="s">
        <v>191</v>
      </c>
      <c r="K125" s="16"/>
      <c r="L125" s="16"/>
      <c r="M125" s="7">
        <v>0</v>
      </c>
      <c r="N125" s="7">
        <v>9</v>
      </c>
    </row>
    <row r="126" spans="1:14" ht="15">
      <c r="A126" s="16">
        <v>119</v>
      </c>
      <c r="B126" s="16">
        <v>23</v>
      </c>
      <c r="C126" s="16" t="s">
        <v>326</v>
      </c>
      <c r="D126" s="26" t="s">
        <v>192</v>
      </c>
      <c r="E126" s="16"/>
      <c r="F126" s="16"/>
      <c r="G126" s="16">
        <v>0</v>
      </c>
      <c r="H126" s="16">
        <v>1</v>
      </c>
      <c r="I126" s="16"/>
      <c r="J126" s="26" t="s">
        <v>193</v>
      </c>
      <c r="K126" s="16"/>
      <c r="L126" s="16"/>
      <c r="M126" s="7">
        <v>1</v>
      </c>
      <c r="N126" s="7">
        <v>3</v>
      </c>
    </row>
    <row r="127" spans="1:14" ht="15">
      <c r="A127" s="16">
        <v>120</v>
      </c>
      <c r="B127" s="16">
        <v>31</v>
      </c>
      <c r="C127" s="16" t="s">
        <v>326</v>
      </c>
      <c r="D127" s="26" t="s">
        <v>194</v>
      </c>
      <c r="E127" s="16"/>
      <c r="F127" s="16"/>
      <c r="G127" s="16">
        <v>0</v>
      </c>
      <c r="H127" s="16">
        <v>1</v>
      </c>
      <c r="I127" s="16"/>
      <c r="J127" s="26" t="s">
        <v>195</v>
      </c>
      <c r="K127" s="16"/>
      <c r="L127" s="16"/>
      <c r="M127" s="7">
        <v>0</v>
      </c>
      <c r="N127" s="7">
        <v>3</v>
      </c>
    </row>
    <row r="128" spans="1:14" ht="15">
      <c r="A128" s="16">
        <v>121</v>
      </c>
      <c r="B128" s="16">
        <v>19</v>
      </c>
      <c r="C128" s="16" t="s">
        <v>452</v>
      </c>
      <c r="D128" s="26" t="s">
        <v>196</v>
      </c>
      <c r="E128" s="16"/>
      <c r="F128" s="16"/>
      <c r="G128" s="16">
        <v>0</v>
      </c>
      <c r="H128" s="16">
        <v>6</v>
      </c>
      <c r="I128" s="16"/>
      <c r="J128" s="26" t="s">
        <v>197</v>
      </c>
      <c r="K128" s="16"/>
      <c r="L128" s="16"/>
      <c r="M128" s="7">
        <v>0</v>
      </c>
      <c r="N128" s="7">
        <v>3</v>
      </c>
    </row>
    <row r="129" spans="1:14" ht="15">
      <c r="A129" s="16">
        <v>122</v>
      </c>
      <c r="B129" s="16">
        <v>19</v>
      </c>
      <c r="C129" s="16" t="s">
        <v>452</v>
      </c>
      <c r="D129" s="26" t="s">
        <v>198</v>
      </c>
      <c r="E129" s="16"/>
      <c r="F129" s="16"/>
      <c r="G129" s="16">
        <v>0</v>
      </c>
      <c r="H129" s="16">
        <v>1</v>
      </c>
      <c r="I129" s="16"/>
      <c r="J129" s="26" t="s">
        <v>199</v>
      </c>
      <c r="K129" s="16"/>
      <c r="L129" s="16"/>
      <c r="M129" s="7">
        <v>1</v>
      </c>
      <c r="N129" s="7">
        <v>2</v>
      </c>
    </row>
    <row r="130" spans="1:14" ht="15">
      <c r="A130" s="16">
        <v>123</v>
      </c>
      <c r="B130" s="16">
        <v>21</v>
      </c>
      <c r="C130" s="16" t="s">
        <v>452</v>
      </c>
      <c r="D130" s="26" t="s">
        <v>200</v>
      </c>
      <c r="E130" s="16"/>
      <c r="F130" s="16"/>
      <c r="G130" s="16">
        <v>0</v>
      </c>
      <c r="H130" s="16">
        <v>1</v>
      </c>
      <c r="I130" s="16"/>
      <c r="J130" s="26" t="s">
        <v>201</v>
      </c>
      <c r="K130" s="16"/>
      <c r="L130" s="16"/>
      <c r="M130" s="7">
        <v>0</v>
      </c>
      <c r="N130" s="7">
        <v>7</v>
      </c>
    </row>
    <row r="131" spans="1:14" ht="15">
      <c r="A131" s="16">
        <v>124</v>
      </c>
      <c r="B131" s="16">
        <v>33</v>
      </c>
      <c r="C131" s="16" t="s">
        <v>452</v>
      </c>
      <c r="D131" s="26" t="s">
        <v>202</v>
      </c>
      <c r="E131" s="16"/>
      <c r="F131" s="16"/>
      <c r="G131" s="16">
        <v>0</v>
      </c>
      <c r="H131" s="16">
        <v>6</v>
      </c>
      <c r="I131" s="16"/>
      <c r="J131" s="26" t="s">
        <v>203</v>
      </c>
      <c r="K131" s="16"/>
      <c r="L131" s="16"/>
      <c r="M131" s="7">
        <v>1</v>
      </c>
      <c r="N131" s="7">
        <v>3</v>
      </c>
    </row>
    <row r="132" spans="1:14" ht="15">
      <c r="A132" s="16">
        <v>125</v>
      </c>
      <c r="B132" s="16">
        <v>24</v>
      </c>
      <c r="C132" s="16" t="s">
        <v>452</v>
      </c>
      <c r="D132" s="26" t="s">
        <v>173</v>
      </c>
      <c r="E132" s="16"/>
      <c r="F132" s="16"/>
      <c r="G132" s="16">
        <v>1</v>
      </c>
      <c r="H132" s="16">
        <v>1</v>
      </c>
      <c r="I132" s="16"/>
      <c r="J132" s="26" t="s">
        <v>174</v>
      </c>
      <c r="K132" s="16"/>
      <c r="L132" s="16"/>
      <c r="M132" s="7">
        <v>0</v>
      </c>
      <c r="N132" s="7">
        <v>7</v>
      </c>
    </row>
    <row r="133" spans="1:14" ht="15">
      <c r="A133" s="16">
        <v>126</v>
      </c>
      <c r="B133" s="16">
        <v>37</v>
      </c>
      <c r="C133" s="16" t="s">
        <v>452</v>
      </c>
      <c r="D133" s="26" t="s">
        <v>175</v>
      </c>
      <c r="E133" s="16"/>
      <c r="F133" s="16"/>
      <c r="G133" s="16">
        <v>0</v>
      </c>
      <c r="H133" s="16">
        <v>1</v>
      </c>
      <c r="I133" s="16"/>
      <c r="J133" s="26" t="s">
        <v>176</v>
      </c>
      <c r="K133" s="16"/>
      <c r="L133" s="16"/>
      <c r="M133" s="7">
        <v>0</v>
      </c>
      <c r="N133" s="7">
        <v>5</v>
      </c>
    </row>
    <row r="134" spans="1:14" ht="15">
      <c r="A134" s="16">
        <v>127</v>
      </c>
      <c r="B134" s="16">
        <v>28</v>
      </c>
      <c r="C134" s="16" t="s">
        <v>452</v>
      </c>
      <c r="D134" s="26" t="s">
        <v>177</v>
      </c>
      <c r="E134" s="16"/>
      <c r="F134" s="16"/>
      <c r="G134" s="16">
        <v>0</v>
      </c>
      <c r="H134" s="16">
        <v>2</v>
      </c>
      <c r="I134" s="16"/>
      <c r="J134" s="26" t="s">
        <v>178</v>
      </c>
      <c r="K134" s="16"/>
      <c r="L134" s="16"/>
      <c r="M134" s="7">
        <v>0</v>
      </c>
      <c r="N134" s="7">
        <v>6</v>
      </c>
    </row>
    <row r="135" spans="1:14" ht="15">
      <c r="A135" s="16">
        <v>128</v>
      </c>
      <c r="B135" s="16">
        <v>18</v>
      </c>
      <c r="C135" s="16" t="s">
        <v>452</v>
      </c>
      <c r="D135" s="26" t="s">
        <v>179</v>
      </c>
      <c r="E135" s="16"/>
      <c r="F135" s="16"/>
      <c r="G135" s="16">
        <v>0</v>
      </c>
      <c r="H135" s="16">
        <v>6</v>
      </c>
      <c r="I135" s="16"/>
      <c r="J135" s="26" t="s">
        <v>180</v>
      </c>
      <c r="K135" s="16"/>
      <c r="L135" s="16"/>
      <c r="M135" s="7">
        <v>0</v>
      </c>
      <c r="N135" s="7">
        <v>7</v>
      </c>
    </row>
    <row r="136" spans="1:14" ht="15">
      <c r="A136" s="16">
        <v>129</v>
      </c>
      <c r="B136" s="16">
        <v>24</v>
      </c>
      <c r="C136" s="16" t="s">
        <v>452</v>
      </c>
      <c r="D136" s="26" t="s">
        <v>181</v>
      </c>
      <c r="E136" s="16"/>
      <c r="F136" s="16"/>
      <c r="G136" s="16">
        <v>0</v>
      </c>
      <c r="H136" s="16">
        <v>1</v>
      </c>
      <c r="I136" s="16"/>
      <c r="J136" s="26" t="s">
        <v>182</v>
      </c>
      <c r="K136" s="16"/>
      <c r="L136" s="16"/>
      <c r="M136" s="7">
        <v>1</v>
      </c>
      <c r="N136" s="7">
        <v>3</v>
      </c>
    </row>
    <row r="137" spans="1:14" ht="15">
      <c r="A137" s="16">
        <v>130</v>
      </c>
      <c r="B137" s="16">
        <v>26</v>
      </c>
      <c r="C137" s="16" t="s">
        <v>452</v>
      </c>
      <c r="D137" s="26" t="s">
        <v>183</v>
      </c>
      <c r="E137" s="16"/>
      <c r="F137" s="16"/>
      <c r="G137" s="16">
        <v>0</v>
      </c>
      <c r="H137" s="16">
        <v>2</v>
      </c>
      <c r="I137" s="16"/>
      <c r="J137" s="26" t="s">
        <v>184</v>
      </c>
      <c r="K137" s="16"/>
      <c r="L137" s="16"/>
      <c r="M137" s="7">
        <v>1</v>
      </c>
      <c r="N137" s="7">
        <v>3</v>
      </c>
    </row>
    <row r="138" spans="1:14" ht="15">
      <c r="A138" s="16">
        <v>131</v>
      </c>
      <c r="B138" s="16">
        <v>21</v>
      </c>
      <c r="C138" s="16" t="s">
        <v>452</v>
      </c>
      <c r="D138" s="26" t="s">
        <v>185</v>
      </c>
      <c r="E138" s="16"/>
      <c r="F138" s="16"/>
      <c r="G138" s="16">
        <v>0</v>
      </c>
      <c r="H138" s="16">
        <v>1</v>
      </c>
      <c r="I138" s="16"/>
      <c r="J138" s="26" t="s">
        <v>186</v>
      </c>
      <c r="K138" s="16"/>
      <c r="L138" s="16"/>
      <c r="M138" s="7">
        <v>0</v>
      </c>
      <c r="N138" s="7">
        <v>3</v>
      </c>
    </row>
    <row r="139" spans="1:14" ht="15">
      <c r="A139" s="16">
        <v>132</v>
      </c>
      <c r="B139" s="16">
        <v>32</v>
      </c>
      <c r="C139" s="16" t="s">
        <v>452</v>
      </c>
      <c r="D139" s="26" t="s">
        <v>187</v>
      </c>
      <c r="E139" s="16"/>
      <c r="F139" s="16"/>
      <c r="G139" s="16">
        <v>0</v>
      </c>
      <c r="H139" s="16">
        <v>2</v>
      </c>
      <c r="I139" s="16"/>
      <c r="J139" s="26" t="s">
        <v>188</v>
      </c>
      <c r="K139" s="16"/>
      <c r="L139" s="16"/>
      <c r="M139" s="7">
        <v>0</v>
      </c>
      <c r="N139" s="7">
        <v>3</v>
      </c>
    </row>
    <row r="140" spans="1:14" ht="15">
      <c r="A140" s="16">
        <v>133</v>
      </c>
      <c r="B140" s="16">
        <v>30</v>
      </c>
      <c r="C140" s="16" t="s">
        <v>452</v>
      </c>
      <c r="D140" s="26" t="s">
        <v>189</v>
      </c>
      <c r="E140" s="16"/>
      <c r="F140" s="16"/>
      <c r="G140" s="16">
        <v>0</v>
      </c>
      <c r="H140" s="16">
        <v>3</v>
      </c>
      <c r="I140" s="16"/>
      <c r="J140" s="26" t="s">
        <v>190</v>
      </c>
      <c r="K140" s="16"/>
      <c r="L140" s="16"/>
      <c r="M140" s="7">
        <v>0</v>
      </c>
      <c r="N140" s="7">
        <v>3</v>
      </c>
    </row>
    <row r="141" spans="1:14" ht="15">
      <c r="A141" s="16">
        <v>134</v>
      </c>
      <c r="B141" s="16">
        <v>18</v>
      </c>
      <c r="C141" s="16" t="s">
        <v>452</v>
      </c>
      <c r="D141" s="26" t="s">
        <v>21</v>
      </c>
      <c r="E141" s="16"/>
      <c r="F141" s="16"/>
      <c r="G141" s="16">
        <v>0</v>
      </c>
      <c r="H141" s="16">
        <v>2</v>
      </c>
      <c r="I141" s="16"/>
      <c r="J141" s="26" t="s">
        <v>161</v>
      </c>
      <c r="K141" s="16"/>
      <c r="L141" s="16"/>
      <c r="M141" s="7">
        <v>0</v>
      </c>
      <c r="N141" s="7">
        <v>3</v>
      </c>
    </row>
    <row r="142" spans="1:14" ht="15">
      <c r="A142" s="16">
        <v>135</v>
      </c>
      <c r="B142" s="16">
        <v>21</v>
      </c>
      <c r="C142" s="16" t="s">
        <v>452</v>
      </c>
      <c r="D142" s="26" t="s">
        <v>162</v>
      </c>
      <c r="E142" s="16"/>
      <c r="F142" s="16"/>
      <c r="G142" s="16">
        <v>0</v>
      </c>
      <c r="H142" s="16">
        <v>1</v>
      </c>
      <c r="I142" s="16"/>
      <c r="J142" s="26" t="s">
        <v>163</v>
      </c>
      <c r="K142" s="16"/>
      <c r="L142" s="16"/>
      <c r="M142" s="7">
        <v>0</v>
      </c>
      <c r="N142" s="7">
        <v>6</v>
      </c>
    </row>
    <row r="143" spans="1:14" ht="15">
      <c r="A143" s="16">
        <v>136</v>
      </c>
      <c r="B143" s="16">
        <v>21</v>
      </c>
      <c r="C143" s="16" t="s">
        <v>452</v>
      </c>
      <c r="D143" s="26" t="s">
        <v>164</v>
      </c>
      <c r="E143" s="16"/>
      <c r="F143" s="16"/>
      <c r="G143" s="16">
        <v>0</v>
      </c>
      <c r="H143" s="16">
        <v>2</v>
      </c>
      <c r="I143" s="16"/>
      <c r="J143" s="26" t="s">
        <v>52</v>
      </c>
      <c r="K143" s="16"/>
      <c r="L143" s="16"/>
      <c r="M143" s="7">
        <v>0</v>
      </c>
      <c r="N143" s="7">
        <v>7</v>
      </c>
    </row>
    <row r="144" spans="1:14" ht="15">
      <c r="A144" s="16">
        <v>137</v>
      </c>
      <c r="B144" s="16">
        <v>31</v>
      </c>
      <c r="C144" s="16" t="s">
        <v>452</v>
      </c>
      <c r="D144" s="26" t="s">
        <v>165</v>
      </c>
      <c r="E144" s="16"/>
      <c r="F144" s="16"/>
      <c r="G144" s="16">
        <v>1</v>
      </c>
      <c r="H144" s="16">
        <v>1</v>
      </c>
      <c r="I144" s="16"/>
      <c r="J144" s="26" t="s">
        <v>166</v>
      </c>
      <c r="K144" s="16"/>
      <c r="L144" s="16"/>
      <c r="M144" s="7">
        <v>0</v>
      </c>
      <c r="N144" s="7">
        <v>3</v>
      </c>
    </row>
    <row r="145" spans="1:14" ht="15">
      <c r="A145" s="16">
        <v>138</v>
      </c>
      <c r="B145" s="16">
        <v>31</v>
      </c>
      <c r="C145" s="16" t="s">
        <v>452</v>
      </c>
      <c r="D145" s="26" t="s">
        <v>167</v>
      </c>
      <c r="E145" s="16"/>
      <c r="F145" s="16"/>
      <c r="G145" s="16">
        <v>0</v>
      </c>
      <c r="H145" s="16">
        <v>2</v>
      </c>
      <c r="I145" s="16"/>
      <c r="J145" s="26" t="s">
        <v>168</v>
      </c>
      <c r="K145" s="16"/>
      <c r="L145" s="16"/>
      <c r="M145" s="7">
        <v>0</v>
      </c>
      <c r="N145" s="7">
        <v>2</v>
      </c>
    </row>
    <row r="146" spans="1:14" ht="15">
      <c r="A146" s="16">
        <v>139</v>
      </c>
      <c r="B146" s="16">
        <v>28</v>
      </c>
      <c r="C146" s="16" t="s">
        <v>452</v>
      </c>
      <c r="D146" s="26" t="s">
        <v>169</v>
      </c>
      <c r="E146" s="16"/>
      <c r="F146" s="16"/>
      <c r="G146" s="16">
        <v>0</v>
      </c>
      <c r="H146" s="16">
        <v>1</v>
      </c>
      <c r="I146" s="16"/>
      <c r="J146" s="26" t="s">
        <v>170</v>
      </c>
      <c r="K146" s="16"/>
      <c r="L146" s="16"/>
      <c r="M146" s="7">
        <v>0</v>
      </c>
      <c r="N146" s="7">
        <v>3</v>
      </c>
    </row>
    <row r="147" spans="1:14" ht="15">
      <c r="A147" s="16">
        <v>140</v>
      </c>
      <c r="B147" s="16">
        <v>25</v>
      </c>
      <c r="C147" s="16" t="s">
        <v>452</v>
      </c>
      <c r="D147" s="26" t="s">
        <v>171</v>
      </c>
      <c r="E147" s="16"/>
      <c r="F147" s="16"/>
      <c r="G147" s="16">
        <v>0</v>
      </c>
      <c r="H147" s="16">
        <v>1</v>
      </c>
      <c r="I147" s="16"/>
      <c r="J147" s="26" t="s">
        <v>51</v>
      </c>
      <c r="K147" s="16"/>
      <c r="L147" s="16"/>
      <c r="M147" s="7">
        <v>0</v>
      </c>
      <c r="N147" s="7">
        <v>7</v>
      </c>
    </row>
    <row r="148" spans="1:14" ht="15">
      <c r="A148" s="16">
        <v>141</v>
      </c>
      <c r="B148" s="16">
        <v>18</v>
      </c>
      <c r="C148" s="16" t="s">
        <v>452</v>
      </c>
      <c r="D148" s="26" t="s">
        <v>172</v>
      </c>
      <c r="E148" s="16"/>
      <c r="F148" s="16"/>
      <c r="G148" s="16">
        <v>0</v>
      </c>
      <c r="H148" s="16">
        <v>2</v>
      </c>
      <c r="I148" s="16"/>
      <c r="J148" s="26" t="s">
        <v>149</v>
      </c>
      <c r="K148" s="16"/>
      <c r="L148" s="16"/>
      <c r="M148" s="7">
        <v>0</v>
      </c>
      <c r="N148" s="7">
        <v>8</v>
      </c>
    </row>
    <row r="149" spans="1:14" ht="15">
      <c r="A149" s="16">
        <v>142</v>
      </c>
      <c r="B149" s="16">
        <v>20</v>
      </c>
      <c r="C149" s="16" t="s">
        <v>452</v>
      </c>
      <c r="D149" s="26" t="s">
        <v>150</v>
      </c>
      <c r="E149" s="16"/>
      <c r="F149" s="16"/>
      <c r="G149" s="16">
        <v>1</v>
      </c>
      <c r="H149" s="16">
        <v>1</v>
      </c>
      <c r="I149" s="16"/>
      <c r="J149" s="26" t="s">
        <v>151</v>
      </c>
      <c r="K149" s="16"/>
      <c r="L149" s="16"/>
      <c r="M149" s="7">
        <v>1</v>
      </c>
      <c r="N149" s="7">
        <v>3</v>
      </c>
    </row>
    <row r="150" spans="1:14" ht="15">
      <c r="A150" s="16">
        <v>143</v>
      </c>
      <c r="B150" s="16">
        <v>24</v>
      </c>
      <c r="C150" s="16" t="s">
        <v>452</v>
      </c>
      <c r="D150" s="26" t="s">
        <v>152</v>
      </c>
      <c r="E150" s="16"/>
      <c r="F150" s="16"/>
      <c r="G150" s="16">
        <v>0</v>
      </c>
      <c r="H150" s="16">
        <v>1</v>
      </c>
      <c r="I150" s="16"/>
      <c r="J150" s="26" t="s">
        <v>153</v>
      </c>
      <c r="K150" s="16"/>
      <c r="L150" s="16"/>
      <c r="M150" s="7">
        <v>0</v>
      </c>
      <c r="N150" s="7">
        <v>8</v>
      </c>
    </row>
    <row r="151" spans="1:14" ht="15">
      <c r="A151" s="16">
        <v>144</v>
      </c>
      <c r="B151" s="16">
        <v>25</v>
      </c>
      <c r="C151" s="16" t="s">
        <v>452</v>
      </c>
      <c r="D151" s="26" t="s">
        <v>154</v>
      </c>
      <c r="E151" s="16"/>
      <c r="F151" s="16"/>
      <c r="G151" s="16">
        <v>0</v>
      </c>
      <c r="H151" s="16">
        <v>1</v>
      </c>
      <c r="I151" s="16"/>
      <c r="J151" s="26" t="s">
        <v>155</v>
      </c>
      <c r="K151" s="16"/>
      <c r="L151" s="16"/>
      <c r="M151" s="7">
        <v>1</v>
      </c>
      <c r="N151" s="7">
        <v>3</v>
      </c>
    </row>
    <row r="152" spans="1:14" ht="15">
      <c r="A152" s="16">
        <v>145</v>
      </c>
      <c r="B152" s="16">
        <v>24</v>
      </c>
      <c r="C152" s="16" t="s">
        <v>452</v>
      </c>
      <c r="D152" s="26" t="s">
        <v>156</v>
      </c>
      <c r="E152" s="16"/>
      <c r="F152" s="16"/>
      <c r="G152" s="16">
        <v>0</v>
      </c>
      <c r="H152" s="16">
        <v>1</v>
      </c>
      <c r="I152" s="16"/>
      <c r="J152" s="26" t="s">
        <v>157</v>
      </c>
      <c r="K152" s="16"/>
      <c r="L152" s="16"/>
      <c r="M152" s="7">
        <v>0</v>
      </c>
      <c r="N152" s="7">
        <v>8</v>
      </c>
    </row>
    <row r="153" spans="1:14" ht="15">
      <c r="A153" s="16">
        <v>146</v>
      </c>
      <c r="B153" s="16">
        <v>19</v>
      </c>
      <c r="C153" s="16" t="s">
        <v>452</v>
      </c>
      <c r="D153" s="26" t="s">
        <v>158</v>
      </c>
      <c r="E153" s="16"/>
      <c r="F153" s="16"/>
      <c r="G153" s="16">
        <v>1</v>
      </c>
      <c r="H153" s="16">
        <v>1</v>
      </c>
      <c r="I153" s="16"/>
      <c r="J153" s="26" t="s">
        <v>159</v>
      </c>
      <c r="K153" s="16"/>
      <c r="L153" s="16"/>
      <c r="M153" s="7">
        <v>1</v>
      </c>
      <c r="N153" s="7">
        <v>3</v>
      </c>
    </row>
    <row r="154" spans="1:14" ht="15">
      <c r="A154" s="16">
        <v>147</v>
      </c>
      <c r="B154" s="16">
        <v>20</v>
      </c>
      <c r="C154" s="16" t="s">
        <v>452</v>
      </c>
      <c r="D154" s="26" t="s">
        <v>160</v>
      </c>
      <c r="E154" s="16"/>
      <c r="F154" s="16"/>
      <c r="G154" s="16">
        <v>0</v>
      </c>
      <c r="H154" s="16">
        <v>3</v>
      </c>
      <c r="I154" s="16"/>
      <c r="J154" s="26" t="s">
        <v>136</v>
      </c>
      <c r="K154" s="16"/>
      <c r="L154" s="16"/>
      <c r="M154" s="7">
        <v>1</v>
      </c>
      <c r="N154" s="7">
        <v>4</v>
      </c>
    </row>
    <row r="155" spans="1:14" ht="15">
      <c r="A155" s="16">
        <v>148</v>
      </c>
      <c r="B155" s="16">
        <v>28</v>
      </c>
      <c r="C155" s="16" t="s">
        <v>452</v>
      </c>
      <c r="D155" s="26" t="s">
        <v>137</v>
      </c>
      <c r="E155" s="16"/>
      <c r="F155" s="16"/>
      <c r="G155" s="16">
        <v>0</v>
      </c>
      <c r="H155" s="16">
        <v>1</v>
      </c>
      <c r="I155" s="16"/>
      <c r="J155" s="26" t="s">
        <v>50</v>
      </c>
      <c r="K155" s="16"/>
      <c r="L155" s="16"/>
      <c r="M155" s="7">
        <v>0</v>
      </c>
      <c r="N155" s="7">
        <v>7</v>
      </c>
    </row>
    <row r="156" spans="1:14" ht="15">
      <c r="A156" s="16">
        <v>149</v>
      </c>
      <c r="B156" s="16">
        <v>32</v>
      </c>
      <c r="C156" s="16" t="s">
        <v>452</v>
      </c>
      <c r="D156" s="26" t="s">
        <v>138</v>
      </c>
      <c r="E156" s="16"/>
      <c r="F156" s="16"/>
      <c r="G156" s="16">
        <v>0</v>
      </c>
      <c r="H156" s="16">
        <v>3</v>
      </c>
      <c r="I156" s="16"/>
      <c r="J156" s="26" t="s">
        <v>139</v>
      </c>
      <c r="K156" s="16"/>
      <c r="L156" s="16"/>
      <c r="M156" s="7">
        <v>1</v>
      </c>
      <c r="N156" s="7">
        <v>4</v>
      </c>
    </row>
    <row r="157" spans="1:14" ht="15">
      <c r="A157" s="16">
        <v>150</v>
      </c>
      <c r="B157" s="16">
        <v>28</v>
      </c>
      <c r="C157" s="16" t="s">
        <v>452</v>
      </c>
      <c r="D157" s="26" t="s">
        <v>140</v>
      </c>
      <c r="E157" s="16"/>
      <c r="F157" s="16"/>
      <c r="G157" s="16">
        <v>0</v>
      </c>
      <c r="H157" s="16">
        <v>2</v>
      </c>
      <c r="I157" s="16"/>
      <c r="J157" s="26" t="s">
        <v>141</v>
      </c>
      <c r="K157" s="16"/>
      <c r="L157" s="16"/>
      <c r="M157" s="7">
        <v>1</v>
      </c>
      <c r="N157" s="7">
        <v>9</v>
      </c>
    </row>
    <row r="158" spans="1:14" ht="15">
      <c r="A158" s="16">
        <v>151</v>
      </c>
      <c r="B158" s="16">
        <v>19</v>
      </c>
      <c r="C158" s="16" t="s">
        <v>452</v>
      </c>
      <c r="D158" s="26" t="s">
        <v>142</v>
      </c>
      <c r="E158" s="16"/>
      <c r="F158" s="16"/>
      <c r="G158" s="16">
        <v>1</v>
      </c>
      <c r="H158" s="16">
        <v>5</v>
      </c>
      <c r="I158" s="16"/>
      <c r="J158" s="26" t="s">
        <v>143</v>
      </c>
      <c r="K158" s="16"/>
      <c r="L158" s="16"/>
      <c r="M158" s="7">
        <v>1</v>
      </c>
      <c r="N158" s="7">
        <v>6</v>
      </c>
    </row>
    <row r="159" spans="1:14" ht="15">
      <c r="A159" s="16">
        <v>152</v>
      </c>
      <c r="B159" s="16">
        <v>25</v>
      </c>
      <c r="C159" s="16" t="s">
        <v>452</v>
      </c>
      <c r="D159" s="26" t="s">
        <v>144</v>
      </c>
      <c r="E159" s="16"/>
      <c r="F159" s="16"/>
      <c r="G159" s="16">
        <v>0</v>
      </c>
      <c r="H159" s="16">
        <v>1</v>
      </c>
      <c r="I159" s="16"/>
      <c r="J159" s="26" t="s">
        <v>145</v>
      </c>
      <c r="K159" s="16"/>
      <c r="L159" s="16"/>
      <c r="M159" s="7">
        <v>1</v>
      </c>
      <c r="N159" s="7">
        <v>1</v>
      </c>
    </row>
    <row r="160" spans="1:14" ht="15">
      <c r="A160" s="16">
        <v>153</v>
      </c>
      <c r="B160" s="16">
        <v>20</v>
      </c>
      <c r="C160" s="16" t="s">
        <v>452</v>
      </c>
      <c r="D160" s="26" t="s">
        <v>146</v>
      </c>
      <c r="E160" s="16"/>
      <c r="F160" s="16"/>
      <c r="G160" s="16">
        <v>0</v>
      </c>
      <c r="H160" s="16">
        <v>9</v>
      </c>
      <c r="I160" s="16"/>
      <c r="J160" s="26" t="s">
        <v>49</v>
      </c>
      <c r="K160" s="16"/>
      <c r="L160" s="16"/>
      <c r="M160" s="7">
        <v>0</v>
      </c>
      <c r="N160" s="7">
        <v>7</v>
      </c>
    </row>
    <row r="161" spans="1:14" ht="15">
      <c r="A161" s="16">
        <v>154</v>
      </c>
      <c r="B161" s="16">
        <v>21</v>
      </c>
      <c r="C161" s="16" t="s">
        <v>452</v>
      </c>
      <c r="D161" s="26" t="s">
        <v>147</v>
      </c>
      <c r="E161" s="16"/>
      <c r="F161" s="16"/>
      <c r="G161" s="16">
        <v>0</v>
      </c>
      <c r="H161" s="16">
        <v>1</v>
      </c>
      <c r="I161" s="16"/>
      <c r="J161" s="26" t="s">
        <v>148</v>
      </c>
      <c r="K161" s="16"/>
      <c r="L161" s="16"/>
      <c r="M161" s="7">
        <v>1</v>
      </c>
      <c r="N161" s="7">
        <v>5</v>
      </c>
    </row>
    <row r="162" spans="1:14" ht="15">
      <c r="A162" s="16">
        <v>155</v>
      </c>
      <c r="B162" s="16">
        <v>22</v>
      </c>
      <c r="C162" s="16" t="s">
        <v>452</v>
      </c>
      <c r="D162" s="26" t="s">
        <v>126</v>
      </c>
      <c r="E162" s="16"/>
      <c r="F162" s="16"/>
      <c r="G162" s="16">
        <v>0</v>
      </c>
      <c r="H162" s="16">
        <v>2</v>
      </c>
      <c r="I162" s="16"/>
      <c r="J162" s="26" t="s">
        <v>127</v>
      </c>
      <c r="K162" s="16"/>
      <c r="L162" s="16"/>
      <c r="M162" s="7">
        <v>1</v>
      </c>
      <c r="N162" s="7">
        <v>8</v>
      </c>
    </row>
    <row r="163" spans="1:14" ht="15">
      <c r="A163" s="16">
        <v>156</v>
      </c>
      <c r="B163" s="16">
        <v>27</v>
      </c>
      <c r="C163" s="16" t="s">
        <v>452</v>
      </c>
      <c r="D163" s="26" t="s">
        <v>128</v>
      </c>
      <c r="E163" s="16"/>
      <c r="F163" s="16"/>
      <c r="G163" s="16">
        <v>0</v>
      </c>
      <c r="H163" s="16">
        <v>1</v>
      </c>
      <c r="I163" s="16"/>
      <c r="J163" s="26" t="s">
        <v>129</v>
      </c>
      <c r="K163" s="16"/>
      <c r="L163" s="16"/>
      <c r="M163" s="7">
        <v>0</v>
      </c>
      <c r="N163" s="7">
        <v>2</v>
      </c>
    </row>
    <row r="164" spans="1:14" ht="15">
      <c r="A164" s="16">
        <v>157</v>
      </c>
      <c r="B164" s="16">
        <v>31</v>
      </c>
      <c r="C164" s="16" t="s">
        <v>452</v>
      </c>
      <c r="D164" s="26" t="s">
        <v>130</v>
      </c>
      <c r="E164" s="16"/>
      <c r="F164" s="16"/>
      <c r="G164" s="16">
        <v>0</v>
      </c>
      <c r="H164" s="16">
        <v>2</v>
      </c>
      <c r="I164" s="16"/>
      <c r="J164" s="26" t="s">
        <v>131</v>
      </c>
      <c r="K164" s="16"/>
      <c r="L164" s="16"/>
      <c r="M164" s="7">
        <v>1</v>
      </c>
      <c r="N164" s="7">
        <v>3</v>
      </c>
    </row>
    <row r="165" spans="1:14" ht="15">
      <c r="A165" s="16">
        <v>158</v>
      </c>
      <c r="B165" s="16">
        <v>27</v>
      </c>
      <c r="C165" s="16" t="s">
        <v>452</v>
      </c>
      <c r="D165" s="26" t="s">
        <v>132</v>
      </c>
      <c r="E165" s="16"/>
      <c r="F165" s="16"/>
      <c r="G165" s="16">
        <v>1</v>
      </c>
      <c r="H165" s="16">
        <v>4</v>
      </c>
      <c r="I165" s="16"/>
      <c r="J165" s="26" t="s">
        <v>133</v>
      </c>
      <c r="K165" s="16"/>
      <c r="L165" s="16"/>
      <c r="M165" s="7">
        <v>0</v>
      </c>
      <c r="N165" s="7">
        <v>8</v>
      </c>
    </row>
    <row r="166" spans="1:14" ht="15">
      <c r="A166" s="16">
        <v>159</v>
      </c>
      <c r="B166" s="16">
        <v>35</v>
      </c>
      <c r="C166" s="16" t="s">
        <v>452</v>
      </c>
      <c r="D166" s="26" t="s">
        <v>134</v>
      </c>
      <c r="E166" s="16"/>
      <c r="F166" s="16"/>
      <c r="G166" s="16">
        <v>1</v>
      </c>
      <c r="H166" s="16">
        <v>4</v>
      </c>
      <c r="I166" s="16"/>
      <c r="J166" s="26" t="s">
        <v>135</v>
      </c>
      <c r="K166" s="16"/>
      <c r="L166" s="16"/>
      <c r="M166" s="7">
        <v>1</v>
      </c>
      <c r="N166" s="7">
        <v>5</v>
      </c>
    </row>
    <row r="167" spans="1:14" ht="15">
      <c r="A167" s="16">
        <v>160</v>
      </c>
      <c r="B167" s="16">
        <v>28</v>
      </c>
      <c r="C167" s="16" t="s">
        <v>452</v>
      </c>
      <c r="D167" s="26" t="s">
        <v>113</v>
      </c>
      <c r="E167" s="16"/>
      <c r="F167" s="16"/>
      <c r="G167" s="16">
        <v>0</v>
      </c>
      <c r="H167" s="16">
        <v>2</v>
      </c>
      <c r="I167" s="16"/>
      <c r="J167" s="26" t="s">
        <v>114</v>
      </c>
      <c r="K167" s="16"/>
      <c r="L167" s="16"/>
      <c r="M167" s="7">
        <v>1</v>
      </c>
      <c r="N167" s="7">
        <v>5</v>
      </c>
    </row>
    <row r="168" spans="1:14" ht="15">
      <c r="A168" s="16">
        <v>161</v>
      </c>
      <c r="B168" s="16">
        <v>24</v>
      </c>
      <c r="C168" s="16" t="s">
        <v>452</v>
      </c>
      <c r="D168" s="26" t="s">
        <v>115</v>
      </c>
      <c r="E168" s="16"/>
      <c r="F168" s="16"/>
      <c r="G168" s="16">
        <v>1</v>
      </c>
      <c r="H168" s="16">
        <v>3</v>
      </c>
      <c r="I168" s="16"/>
      <c r="J168" s="26" t="s">
        <v>116</v>
      </c>
      <c r="K168" s="16"/>
      <c r="L168" s="16"/>
      <c r="M168" s="7">
        <v>0</v>
      </c>
      <c r="N168" s="7">
        <v>3</v>
      </c>
    </row>
    <row r="169" spans="1:14" ht="15">
      <c r="A169" s="16">
        <v>162</v>
      </c>
      <c r="B169" s="16">
        <v>22</v>
      </c>
      <c r="C169" s="16" t="s">
        <v>452</v>
      </c>
      <c r="D169" s="26" t="s">
        <v>117</v>
      </c>
      <c r="E169" s="16"/>
      <c r="F169" s="16"/>
      <c r="G169" s="16">
        <v>0</v>
      </c>
      <c r="H169" s="16">
        <v>8</v>
      </c>
      <c r="I169" s="16"/>
      <c r="J169" s="26" t="s">
        <v>118</v>
      </c>
      <c r="K169" s="16"/>
      <c r="L169" s="16"/>
      <c r="M169" s="7">
        <v>1</v>
      </c>
      <c r="N169" s="7">
        <v>4</v>
      </c>
    </row>
    <row r="170" spans="1:14" ht="15">
      <c r="A170" s="16">
        <v>163</v>
      </c>
      <c r="B170" s="16">
        <v>20</v>
      </c>
      <c r="C170" s="16" t="s">
        <v>452</v>
      </c>
      <c r="D170" s="26" t="s">
        <v>119</v>
      </c>
      <c r="E170" s="16"/>
      <c r="F170" s="16"/>
      <c r="G170" s="16">
        <v>0</v>
      </c>
      <c r="H170" s="16">
        <v>1</v>
      </c>
      <c r="I170" s="16"/>
      <c r="J170" s="26" t="s">
        <v>120</v>
      </c>
      <c r="K170" s="16"/>
      <c r="L170" s="16"/>
      <c r="M170" s="7">
        <v>0</v>
      </c>
      <c r="N170" s="7">
        <v>1</v>
      </c>
    </row>
    <row r="171" spans="1:14" ht="15">
      <c r="A171" s="16">
        <v>164</v>
      </c>
      <c r="B171" s="16">
        <v>19</v>
      </c>
      <c r="C171" s="16" t="s">
        <v>452</v>
      </c>
      <c r="D171" s="26" t="s">
        <v>121</v>
      </c>
      <c r="E171" s="16"/>
      <c r="F171" s="16"/>
      <c r="G171" s="16">
        <v>0</v>
      </c>
      <c r="H171" s="16">
        <v>1</v>
      </c>
      <c r="I171" s="16"/>
      <c r="J171" s="26" t="s">
        <v>122</v>
      </c>
      <c r="K171" s="16"/>
      <c r="L171" s="16"/>
      <c r="M171" s="7">
        <v>0</v>
      </c>
      <c r="N171" s="7">
        <v>3</v>
      </c>
    </row>
    <row r="172" spans="1:14" ht="15">
      <c r="A172" s="16">
        <v>165</v>
      </c>
      <c r="B172" s="16">
        <v>18</v>
      </c>
      <c r="C172" s="16" t="s">
        <v>452</v>
      </c>
      <c r="D172" s="26" t="s">
        <v>123</v>
      </c>
      <c r="E172" s="16"/>
      <c r="F172" s="16"/>
      <c r="G172" s="16">
        <v>0</v>
      </c>
      <c r="H172" s="16">
        <v>1</v>
      </c>
      <c r="I172" s="16"/>
      <c r="J172" s="26" t="s">
        <v>124</v>
      </c>
      <c r="K172" s="16"/>
      <c r="L172" s="16"/>
      <c r="M172" s="7">
        <v>1</v>
      </c>
      <c r="N172" s="7">
        <v>3</v>
      </c>
    </row>
    <row r="173" spans="1:14" ht="15">
      <c r="A173" s="16">
        <v>166</v>
      </c>
      <c r="B173" s="16">
        <v>19</v>
      </c>
      <c r="C173" s="16" t="s">
        <v>452</v>
      </c>
      <c r="D173" s="26" t="s">
        <v>125</v>
      </c>
      <c r="E173" s="16"/>
      <c r="F173" s="16"/>
      <c r="G173" s="16">
        <v>0</v>
      </c>
      <c r="H173" s="16">
        <v>1</v>
      </c>
      <c r="I173" s="16"/>
      <c r="J173" s="26" t="s">
        <v>102</v>
      </c>
      <c r="K173" s="16"/>
      <c r="L173" s="16"/>
      <c r="M173" s="7">
        <v>0</v>
      </c>
      <c r="N173" s="7">
        <v>6</v>
      </c>
    </row>
    <row r="174" spans="1:14" ht="15">
      <c r="A174" s="16">
        <v>167</v>
      </c>
      <c r="B174" s="16">
        <v>19</v>
      </c>
      <c r="C174" s="16" t="s">
        <v>452</v>
      </c>
      <c r="D174" s="26" t="s">
        <v>103</v>
      </c>
      <c r="E174" s="16"/>
      <c r="F174" s="16"/>
      <c r="G174" s="16">
        <v>0</v>
      </c>
      <c r="H174" s="16">
        <v>1</v>
      </c>
      <c r="I174" s="16"/>
      <c r="J174" s="26" t="s">
        <v>48</v>
      </c>
      <c r="K174" s="16"/>
      <c r="L174" s="16"/>
      <c r="M174" s="7">
        <v>0</v>
      </c>
      <c r="N174" s="7">
        <v>7</v>
      </c>
    </row>
    <row r="175" spans="1:14" ht="15">
      <c r="A175" s="16">
        <v>168</v>
      </c>
      <c r="B175" s="16">
        <v>22</v>
      </c>
      <c r="C175" s="16" t="s">
        <v>452</v>
      </c>
      <c r="D175" s="26" t="s">
        <v>104</v>
      </c>
      <c r="E175" s="16"/>
      <c r="F175" s="16"/>
      <c r="G175" s="16">
        <v>1</v>
      </c>
      <c r="H175" s="16">
        <v>4</v>
      </c>
      <c r="I175" s="16"/>
      <c r="J175" s="26" t="s">
        <v>105</v>
      </c>
      <c r="K175" s="16"/>
      <c r="L175" s="16"/>
      <c r="M175" s="7">
        <v>0</v>
      </c>
      <c r="N175" s="7">
        <v>7</v>
      </c>
    </row>
    <row r="176" spans="1:14" ht="15">
      <c r="A176" s="16">
        <v>169</v>
      </c>
      <c r="B176" s="16">
        <v>33</v>
      </c>
      <c r="C176" s="16" t="s">
        <v>452</v>
      </c>
      <c r="D176" s="26" t="s">
        <v>45</v>
      </c>
      <c r="E176" s="16"/>
      <c r="F176" s="16"/>
      <c r="G176" s="16">
        <v>0</v>
      </c>
      <c r="H176" s="16">
        <v>7</v>
      </c>
      <c r="I176" s="16"/>
      <c r="J176" s="26" t="s">
        <v>47</v>
      </c>
      <c r="K176" s="16"/>
      <c r="L176" s="16"/>
      <c r="M176" s="7">
        <v>1</v>
      </c>
      <c r="N176" s="7">
        <v>7</v>
      </c>
    </row>
    <row r="177" spans="1:14" ht="15">
      <c r="A177" s="16">
        <v>170</v>
      </c>
      <c r="B177" s="16">
        <v>26</v>
      </c>
      <c r="C177" s="16" t="s">
        <v>452</v>
      </c>
      <c r="D177" s="26" t="s">
        <v>106</v>
      </c>
      <c r="E177" s="16"/>
      <c r="F177" s="16"/>
      <c r="G177" s="16">
        <v>0</v>
      </c>
      <c r="H177" s="16">
        <v>1</v>
      </c>
      <c r="I177" s="16"/>
      <c r="J177" s="26" t="s">
        <v>107</v>
      </c>
      <c r="K177" s="16"/>
      <c r="L177" s="16"/>
      <c r="M177" s="7">
        <v>1</v>
      </c>
      <c r="N177" s="7">
        <v>3</v>
      </c>
    </row>
    <row r="178" spans="1:14" ht="15">
      <c r="A178" s="16">
        <v>171</v>
      </c>
      <c r="B178" s="16">
        <v>21</v>
      </c>
      <c r="C178" s="16" t="s">
        <v>452</v>
      </c>
      <c r="D178" s="26" t="s">
        <v>108</v>
      </c>
      <c r="E178" s="16"/>
      <c r="F178" s="16"/>
      <c r="G178" s="16">
        <v>0</v>
      </c>
      <c r="H178" s="16">
        <v>1</v>
      </c>
      <c r="I178" s="16"/>
      <c r="J178" s="26" t="s">
        <v>109</v>
      </c>
      <c r="K178" s="16"/>
      <c r="L178" s="16"/>
      <c r="M178" s="7">
        <v>0</v>
      </c>
      <c r="N178" s="7">
        <v>3</v>
      </c>
    </row>
    <row r="179" spans="1:14" ht="15">
      <c r="A179" s="16">
        <v>172</v>
      </c>
      <c r="B179" s="16">
        <v>20</v>
      </c>
      <c r="C179" s="16" t="s">
        <v>452</v>
      </c>
      <c r="D179" s="26" t="s">
        <v>110</v>
      </c>
      <c r="E179" s="16"/>
      <c r="F179" s="16"/>
      <c r="G179" s="16">
        <v>1</v>
      </c>
      <c r="H179" s="16">
        <v>1</v>
      </c>
      <c r="I179" s="16"/>
      <c r="J179" s="26" t="s">
        <v>111</v>
      </c>
      <c r="K179" s="16"/>
      <c r="L179" s="16"/>
      <c r="M179" s="7">
        <v>1</v>
      </c>
      <c r="N179" s="7">
        <v>3</v>
      </c>
    </row>
    <row r="180" spans="1:14" ht="15">
      <c r="A180" s="16">
        <v>173</v>
      </c>
      <c r="B180" s="16">
        <v>19</v>
      </c>
      <c r="C180" s="16" t="s">
        <v>452</v>
      </c>
      <c r="D180" s="26" t="s">
        <v>112</v>
      </c>
      <c r="E180" s="16"/>
      <c r="F180" s="16"/>
      <c r="G180" s="16">
        <v>0</v>
      </c>
      <c r="H180" s="16">
        <v>1</v>
      </c>
      <c r="I180" s="16"/>
      <c r="J180" s="26" t="s">
        <v>89</v>
      </c>
      <c r="K180" s="16"/>
      <c r="L180" s="16"/>
      <c r="M180" s="7">
        <v>0</v>
      </c>
      <c r="N180" s="7">
        <v>1</v>
      </c>
    </row>
    <row r="181" spans="1:14" ht="15">
      <c r="A181" s="16">
        <v>174</v>
      </c>
      <c r="B181" s="16">
        <v>21</v>
      </c>
      <c r="C181" s="16" t="s">
        <v>452</v>
      </c>
      <c r="D181" s="26" t="s">
        <v>90</v>
      </c>
      <c r="E181" s="16"/>
      <c r="F181" s="16"/>
      <c r="G181" s="16">
        <v>0</v>
      </c>
      <c r="H181" s="16">
        <v>1</v>
      </c>
      <c r="I181" s="16"/>
      <c r="J181" s="26" t="s">
        <v>91</v>
      </c>
      <c r="K181" s="16"/>
      <c r="L181" s="16"/>
      <c r="M181" s="7">
        <v>0</v>
      </c>
      <c r="N181" s="7">
        <v>6</v>
      </c>
    </row>
    <row r="182" spans="1:14" ht="15">
      <c r="A182" s="16">
        <v>175</v>
      </c>
      <c r="B182" s="16">
        <v>22</v>
      </c>
      <c r="C182" s="16" t="s">
        <v>452</v>
      </c>
      <c r="D182" s="26" t="s">
        <v>92</v>
      </c>
      <c r="E182" s="16"/>
      <c r="F182" s="16"/>
      <c r="G182" s="16">
        <v>0</v>
      </c>
      <c r="H182" s="16">
        <v>1</v>
      </c>
      <c r="I182" s="16"/>
      <c r="J182" s="26" t="s">
        <v>93</v>
      </c>
      <c r="K182" s="16"/>
      <c r="L182" s="16"/>
      <c r="M182" s="7">
        <v>1</v>
      </c>
      <c r="N182" s="7">
        <v>4</v>
      </c>
    </row>
    <row r="183" spans="1:14" ht="15">
      <c r="A183" s="16">
        <v>176</v>
      </c>
      <c r="B183" s="16">
        <v>22</v>
      </c>
      <c r="C183" s="16" t="s">
        <v>452</v>
      </c>
      <c r="D183" s="26" t="s">
        <v>94</v>
      </c>
      <c r="E183" s="16"/>
      <c r="F183" s="16"/>
      <c r="G183" s="16">
        <v>0</v>
      </c>
      <c r="H183" s="16">
        <v>1</v>
      </c>
      <c r="I183" s="16"/>
      <c r="J183" s="26" t="s">
        <v>95</v>
      </c>
      <c r="K183" s="16"/>
      <c r="L183" s="16"/>
      <c r="M183" s="7">
        <v>0</v>
      </c>
      <c r="N183" s="7">
        <v>3</v>
      </c>
    </row>
    <row r="184" spans="1:14" ht="15">
      <c r="A184" s="16">
        <v>177</v>
      </c>
      <c r="B184" s="16">
        <v>21</v>
      </c>
      <c r="C184" s="16" t="s">
        <v>452</v>
      </c>
      <c r="D184" s="26" t="s">
        <v>96</v>
      </c>
      <c r="E184" s="16"/>
      <c r="F184" s="16"/>
      <c r="G184" s="16">
        <v>1</v>
      </c>
      <c r="H184" s="16">
        <v>1</v>
      </c>
      <c r="I184" s="16"/>
      <c r="J184" s="26" t="s">
        <v>97</v>
      </c>
      <c r="K184" s="16"/>
      <c r="L184" s="16"/>
      <c r="M184" s="7">
        <v>1</v>
      </c>
      <c r="N184" s="7">
        <v>1</v>
      </c>
    </row>
    <row r="185" spans="1:14" ht="15">
      <c r="A185" s="16">
        <v>178</v>
      </c>
      <c r="B185" s="16">
        <v>19</v>
      </c>
      <c r="C185" s="16" t="s">
        <v>452</v>
      </c>
      <c r="D185" s="26" t="s">
        <v>98</v>
      </c>
      <c r="E185" s="16"/>
      <c r="F185" s="16"/>
      <c r="G185" s="16">
        <v>0</v>
      </c>
      <c r="H185" s="16">
        <v>1</v>
      </c>
      <c r="I185" s="16"/>
      <c r="J185" s="26" t="s">
        <v>99</v>
      </c>
      <c r="K185" s="16"/>
      <c r="L185" s="16"/>
      <c r="M185" s="7">
        <v>0</v>
      </c>
      <c r="N185" s="7">
        <v>5</v>
      </c>
    </row>
    <row r="186" spans="1:14" ht="15">
      <c r="A186" s="16">
        <v>179</v>
      </c>
      <c r="B186" s="16">
        <v>19</v>
      </c>
      <c r="C186" s="16" t="s">
        <v>452</v>
      </c>
      <c r="D186" s="26" t="s">
        <v>100</v>
      </c>
      <c r="E186" s="16"/>
      <c r="F186" s="16"/>
      <c r="G186" s="16">
        <v>0</v>
      </c>
      <c r="H186" s="16">
        <v>2</v>
      </c>
      <c r="I186" s="16"/>
      <c r="J186" s="26" t="s">
        <v>46</v>
      </c>
      <c r="K186" s="16"/>
      <c r="L186" s="16"/>
      <c r="M186" s="7">
        <v>1</v>
      </c>
      <c r="N186" s="7">
        <v>7</v>
      </c>
    </row>
    <row r="187" spans="1:14" ht="15">
      <c r="A187" s="16">
        <v>180</v>
      </c>
      <c r="B187" s="16">
        <v>29</v>
      </c>
      <c r="C187" s="16" t="s">
        <v>452</v>
      </c>
      <c r="D187" s="26" t="s">
        <v>101</v>
      </c>
      <c r="E187" s="16"/>
      <c r="F187" s="16"/>
      <c r="G187" s="16">
        <v>1</v>
      </c>
      <c r="H187" s="16">
        <v>1</v>
      </c>
      <c r="I187" s="16"/>
      <c r="J187" s="26" t="s">
        <v>60</v>
      </c>
      <c r="K187" s="16"/>
      <c r="L187" s="16"/>
      <c r="M187" s="7">
        <v>0</v>
      </c>
      <c r="N187" s="7">
        <v>9</v>
      </c>
    </row>
    <row r="189" spans="1:14">
      <c r="G189" s="7">
        <f>AVERAGE(G8:G187)</f>
        <v>0.32222222222222224</v>
      </c>
      <c r="M189" s="7">
        <v>0.33888888888888902</v>
      </c>
    </row>
    <row r="194" spans="1:15">
      <c r="A194" s="14" t="s">
        <v>61</v>
      </c>
      <c r="B194" s="14"/>
      <c r="C194" s="14"/>
      <c r="D194" s="14"/>
      <c r="E194" s="14"/>
    </row>
    <row r="199" spans="1:15">
      <c r="H199" s="28"/>
      <c r="I199" s="28"/>
      <c r="J199" s="12" t="s">
        <v>433</v>
      </c>
      <c r="K199" s="28"/>
      <c r="L199" s="28"/>
      <c r="M199" s="12" t="s">
        <v>434</v>
      </c>
    </row>
    <row r="200" spans="1:15">
      <c r="J200" s="49" t="s">
        <v>553</v>
      </c>
      <c r="K200" s="49" t="s">
        <v>554</v>
      </c>
      <c r="L200" s="49" t="s">
        <v>555</v>
      </c>
      <c r="M200" s="49" t="s">
        <v>553</v>
      </c>
      <c r="N200" s="49" t="s">
        <v>554</v>
      </c>
      <c r="O200" s="49" t="s">
        <v>555</v>
      </c>
    </row>
    <row r="201" spans="1:15">
      <c r="J201" s="7">
        <v>1</v>
      </c>
      <c r="K201" s="7">
        <v>0</v>
      </c>
      <c r="L201" s="7">
        <v>0</v>
      </c>
      <c r="M201" s="7">
        <v>1</v>
      </c>
      <c r="N201" s="7">
        <v>0</v>
      </c>
      <c r="O201" s="7">
        <v>0</v>
      </c>
    </row>
    <row r="202" spans="1:15">
      <c r="J202" s="7">
        <v>1</v>
      </c>
      <c r="K202" s="7">
        <v>1</v>
      </c>
      <c r="L202" s="7">
        <v>0</v>
      </c>
      <c r="M202" s="7">
        <v>0</v>
      </c>
      <c r="N202" s="7">
        <v>1</v>
      </c>
      <c r="O202" s="7">
        <v>1</v>
      </c>
    </row>
    <row r="203" spans="1:15">
      <c r="J203" s="7">
        <v>0</v>
      </c>
      <c r="K203" s="7">
        <v>1</v>
      </c>
      <c r="L203" s="7">
        <v>0</v>
      </c>
      <c r="M203" s="7">
        <v>1</v>
      </c>
      <c r="N203" s="7">
        <v>1</v>
      </c>
      <c r="O203" s="7">
        <v>0</v>
      </c>
    </row>
    <row r="204" spans="1:15">
      <c r="J204" s="7">
        <v>0</v>
      </c>
      <c r="K204" s="7">
        <v>0</v>
      </c>
      <c r="L204" s="7">
        <v>0</v>
      </c>
      <c r="M204" s="7">
        <v>0</v>
      </c>
      <c r="N204" s="7">
        <v>1</v>
      </c>
      <c r="O204" s="7">
        <v>1</v>
      </c>
    </row>
    <row r="205" spans="1:15">
      <c r="J205" s="7">
        <v>1</v>
      </c>
      <c r="K205" s="7">
        <v>1</v>
      </c>
      <c r="L205" s="7">
        <v>1</v>
      </c>
      <c r="M205" s="7">
        <v>0</v>
      </c>
      <c r="N205" s="7">
        <v>0</v>
      </c>
      <c r="O205" s="7">
        <v>0</v>
      </c>
    </row>
    <row r="206" spans="1:15">
      <c r="J206" s="7">
        <v>1</v>
      </c>
      <c r="K206" s="7">
        <v>1</v>
      </c>
      <c r="L206" s="7">
        <v>0</v>
      </c>
      <c r="M206" s="7">
        <v>0</v>
      </c>
      <c r="N206" s="7">
        <v>0</v>
      </c>
      <c r="O206" s="7">
        <v>0</v>
      </c>
    </row>
    <row r="207" spans="1:15">
      <c r="J207" s="7">
        <v>0</v>
      </c>
      <c r="K207" s="7">
        <v>0</v>
      </c>
      <c r="L207" s="7">
        <v>0</v>
      </c>
      <c r="M207" s="7">
        <v>0</v>
      </c>
      <c r="N207" s="7">
        <v>0</v>
      </c>
      <c r="O207" s="7">
        <v>0</v>
      </c>
    </row>
    <row r="208" spans="1:15">
      <c r="J208" s="7">
        <v>0</v>
      </c>
      <c r="K208" s="7">
        <v>0</v>
      </c>
      <c r="L208" s="7">
        <v>0</v>
      </c>
      <c r="M208" s="7">
        <v>0</v>
      </c>
      <c r="N208" s="7">
        <v>0</v>
      </c>
      <c r="O208" s="7">
        <v>0</v>
      </c>
    </row>
    <row r="209" spans="2:15">
      <c r="J209" s="7">
        <v>0</v>
      </c>
      <c r="K209" s="7">
        <v>1</v>
      </c>
      <c r="L209" s="7">
        <v>0</v>
      </c>
      <c r="M209" s="7">
        <v>0</v>
      </c>
      <c r="N209" s="7">
        <v>1</v>
      </c>
      <c r="O209" s="7">
        <v>1</v>
      </c>
    </row>
    <row r="210" spans="2:15">
      <c r="J210" s="7">
        <v>0</v>
      </c>
      <c r="K210" s="7">
        <v>1</v>
      </c>
      <c r="L210" s="7">
        <v>0</v>
      </c>
      <c r="M210" s="7">
        <v>1</v>
      </c>
      <c r="N210" s="7">
        <v>1</v>
      </c>
      <c r="O210" s="7">
        <v>1</v>
      </c>
    </row>
    <row r="211" spans="2:15">
      <c r="J211" s="7">
        <v>0</v>
      </c>
      <c r="K211" s="7">
        <v>0</v>
      </c>
      <c r="L211" s="7">
        <v>0</v>
      </c>
      <c r="M211" s="7">
        <v>0</v>
      </c>
      <c r="N211" s="7">
        <v>1</v>
      </c>
      <c r="O211" s="7">
        <v>0</v>
      </c>
    </row>
    <row r="212" spans="2:15">
      <c r="J212" s="7">
        <v>0</v>
      </c>
      <c r="K212" s="7">
        <v>1</v>
      </c>
      <c r="L212" s="7">
        <v>0</v>
      </c>
      <c r="M212" s="7">
        <v>0</v>
      </c>
      <c r="N212" s="7">
        <v>1</v>
      </c>
      <c r="O212" s="7">
        <v>0</v>
      </c>
    </row>
    <row r="213" spans="2:15">
      <c r="J213" s="7">
        <v>0</v>
      </c>
      <c r="K213" s="7">
        <v>0</v>
      </c>
      <c r="L213" s="7">
        <v>0</v>
      </c>
      <c r="M213" s="7">
        <v>0</v>
      </c>
      <c r="N213" s="7">
        <v>0</v>
      </c>
      <c r="O213" s="7">
        <v>0</v>
      </c>
    </row>
    <row r="214" spans="2:15">
      <c r="J214" s="7">
        <v>0</v>
      </c>
      <c r="K214" s="7">
        <v>1</v>
      </c>
      <c r="L214" s="7">
        <v>0</v>
      </c>
      <c r="M214" s="7">
        <v>0</v>
      </c>
      <c r="N214" s="7">
        <v>1</v>
      </c>
      <c r="O214" s="7">
        <v>0</v>
      </c>
    </row>
    <row r="215" spans="2:15">
      <c r="J215" s="7">
        <v>1</v>
      </c>
      <c r="K215" s="7">
        <v>1</v>
      </c>
      <c r="L215" s="7">
        <v>0</v>
      </c>
      <c r="M215" s="7">
        <v>0</v>
      </c>
      <c r="N215" s="7">
        <v>1</v>
      </c>
      <c r="O215" s="7">
        <v>0</v>
      </c>
    </row>
    <row r="216" spans="2:15">
      <c r="J216" s="7">
        <v>0</v>
      </c>
      <c r="K216" s="7">
        <v>0</v>
      </c>
      <c r="L216" s="7">
        <v>0</v>
      </c>
      <c r="M216" s="7">
        <v>0</v>
      </c>
      <c r="N216" s="7">
        <v>1</v>
      </c>
      <c r="O216" s="7">
        <v>0</v>
      </c>
    </row>
    <row r="217" spans="2:15">
      <c r="B217" s="14" t="s">
        <v>33</v>
      </c>
      <c r="C217" s="14"/>
      <c r="D217" s="13"/>
      <c r="E217" s="13"/>
      <c r="F217" s="13"/>
      <c r="G217" s="13"/>
      <c r="H217" s="13"/>
      <c r="I217" s="13"/>
      <c r="J217" s="7">
        <v>0</v>
      </c>
      <c r="K217" s="7">
        <v>0</v>
      </c>
      <c r="L217" s="7">
        <v>1</v>
      </c>
      <c r="M217" s="7">
        <v>0</v>
      </c>
      <c r="N217" s="7">
        <v>1</v>
      </c>
      <c r="O217" s="7">
        <v>0</v>
      </c>
    </row>
    <row r="218" spans="2:15">
      <c r="J218" s="7">
        <v>0</v>
      </c>
      <c r="K218" s="7">
        <v>0</v>
      </c>
      <c r="L218" s="7">
        <v>0</v>
      </c>
      <c r="M218" s="7">
        <v>0</v>
      </c>
      <c r="N218" s="7">
        <v>0</v>
      </c>
      <c r="O218" s="7">
        <v>0</v>
      </c>
    </row>
    <row r="219" spans="2:15">
      <c r="B219" s="7" t="s">
        <v>62</v>
      </c>
      <c r="D219" s="7" t="s">
        <v>540</v>
      </c>
      <c r="E219" s="7" t="s">
        <v>541</v>
      </c>
      <c r="J219" s="7">
        <v>1</v>
      </c>
      <c r="K219" s="7">
        <v>1</v>
      </c>
      <c r="L219" s="7">
        <v>0</v>
      </c>
      <c r="M219" s="7">
        <v>0</v>
      </c>
      <c r="N219" s="7">
        <v>1</v>
      </c>
      <c r="O219" s="7">
        <v>0</v>
      </c>
    </row>
    <row r="220" spans="2:15">
      <c r="C220" s="7" t="s">
        <v>552</v>
      </c>
      <c r="D220" s="7">
        <f>SUM(O201:O260)</f>
        <v>25</v>
      </c>
      <c r="E220" s="7">
        <f>SUM(L201:L260)</f>
        <v>12</v>
      </c>
      <c r="J220" s="7">
        <v>0</v>
      </c>
      <c r="K220" s="7">
        <v>1</v>
      </c>
      <c r="L220" s="7">
        <v>0</v>
      </c>
      <c r="M220" s="7">
        <v>0</v>
      </c>
      <c r="N220" s="7">
        <v>1</v>
      </c>
      <c r="O220" s="7">
        <v>0</v>
      </c>
    </row>
    <row r="221" spans="2:15">
      <c r="C221" s="7" t="s">
        <v>548</v>
      </c>
      <c r="D221" s="7">
        <f>SUM(N201:N260)</f>
        <v>27</v>
      </c>
      <c r="E221" s="29">
        <f>SUM(K201:K260)</f>
        <v>28</v>
      </c>
      <c r="J221" s="7">
        <v>0</v>
      </c>
      <c r="K221" s="7">
        <v>1</v>
      </c>
      <c r="L221" s="7">
        <v>0</v>
      </c>
      <c r="M221" s="7">
        <v>0</v>
      </c>
      <c r="N221" s="7">
        <v>1</v>
      </c>
      <c r="O221" s="7">
        <v>0</v>
      </c>
    </row>
    <row r="222" spans="2:15">
      <c r="C222" s="7" t="s">
        <v>549</v>
      </c>
      <c r="D222" s="7">
        <f>SUM(M201:M260)</f>
        <v>9</v>
      </c>
      <c r="E222" s="7">
        <f>SUM(J201:J260)</f>
        <v>18</v>
      </c>
      <c r="J222" s="7">
        <v>0</v>
      </c>
      <c r="K222" s="7">
        <v>0</v>
      </c>
      <c r="L222" s="7">
        <v>1</v>
      </c>
      <c r="M222" s="7">
        <v>0</v>
      </c>
      <c r="N222" s="7">
        <v>0</v>
      </c>
      <c r="O222" s="7">
        <v>1</v>
      </c>
    </row>
    <row r="223" spans="2:15">
      <c r="J223" s="7">
        <v>0</v>
      </c>
      <c r="K223" s="7">
        <v>0</v>
      </c>
      <c r="L223" s="7">
        <v>0</v>
      </c>
      <c r="M223" s="7">
        <v>0</v>
      </c>
      <c r="N223" s="7">
        <v>0</v>
      </c>
      <c r="O223" s="7">
        <v>0</v>
      </c>
    </row>
    <row r="224" spans="2:15">
      <c r="B224" s="7" t="s">
        <v>63</v>
      </c>
      <c r="D224" s="7" t="s">
        <v>540</v>
      </c>
      <c r="E224" s="7" t="s">
        <v>541</v>
      </c>
      <c r="J224" s="7">
        <v>0</v>
      </c>
      <c r="K224" s="7">
        <v>0</v>
      </c>
      <c r="L224" s="7">
        <v>0</v>
      </c>
      <c r="M224" s="7">
        <v>0</v>
      </c>
      <c r="N224" s="7">
        <v>0</v>
      </c>
      <c r="O224" s="7">
        <v>1</v>
      </c>
    </row>
    <row r="225" spans="2:15">
      <c r="C225" s="7" t="s">
        <v>552</v>
      </c>
      <c r="D225" s="7">
        <v>42</v>
      </c>
      <c r="E225" s="7">
        <f>(E220/60)*100</f>
        <v>20</v>
      </c>
      <c r="J225" s="7">
        <v>0</v>
      </c>
      <c r="K225" s="7">
        <v>1</v>
      </c>
      <c r="L225" s="7">
        <v>0</v>
      </c>
      <c r="M225" s="7">
        <v>0</v>
      </c>
      <c r="N225" s="7">
        <v>1</v>
      </c>
      <c r="O225" s="7">
        <v>0</v>
      </c>
    </row>
    <row r="226" spans="2:15">
      <c r="C226" s="7" t="s">
        <v>548</v>
      </c>
      <c r="D226" s="7">
        <f>(D221/60)*100</f>
        <v>45</v>
      </c>
      <c r="E226" s="7">
        <v>47</v>
      </c>
      <c r="J226" s="7">
        <v>0</v>
      </c>
      <c r="K226" s="7">
        <v>0</v>
      </c>
      <c r="L226" s="7">
        <v>1</v>
      </c>
      <c r="M226" s="7">
        <v>0</v>
      </c>
      <c r="N226" s="7">
        <v>1</v>
      </c>
      <c r="O226" s="7">
        <v>1</v>
      </c>
    </row>
    <row r="227" spans="2:15">
      <c r="C227" s="7" t="s">
        <v>549</v>
      </c>
      <c r="D227" s="7">
        <f>(D222/60)*100</f>
        <v>15</v>
      </c>
      <c r="E227" s="7">
        <f>(E222/60)*100</f>
        <v>30</v>
      </c>
      <c r="J227" s="7">
        <v>0</v>
      </c>
      <c r="K227" s="7">
        <v>0</v>
      </c>
      <c r="L227" s="7">
        <v>0</v>
      </c>
      <c r="M227" s="7">
        <v>0</v>
      </c>
      <c r="N227" s="7">
        <v>0</v>
      </c>
      <c r="O227" s="7">
        <v>1</v>
      </c>
    </row>
    <row r="228" spans="2:15">
      <c r="J228" s="7">
        <v>0</v>
      </c>
      <c r="K228" s="7">
        <v>1</v>
      </c>
      <c r="L228" s="7">
        <v>0</v>
      </c>
      <c r="M228" s="7">
        <v>0</v>
      </c>
      <c r="N228" s="7">
        <v>1</v>
      </c>
      <c r="O228" s="7">
        <v>0</v>
      </c>
    </row>
    <row r="229" spans="2:15">
      <c r="B229" s="7" t="s">
        <v>64</v>
      </c>
      <c r="D229" s="7" t="s">
        <v>540</v>
      </c>
      <c r="E229" s="7" t="s">
        <v>541</v>
      </c>
      <c r="J229" s="7">
        <v>1</v>
      </c>
      <c r="K229" s="7">
        <v>0</v>
      </c>
      <c r="L229" s="7">
        <v>0</v>
      </c>
      <c r="M229" s="7">
        <v>0</v>
      </c>
      <c r="N229" s="7">
        <v>1</v>
      </c>
      <c r="O229" s="7">
        <v>1</v>
      </c>
    </row>
    <row r="230" spans="2:15">
      <c r="C230" s="7" t="s">
        <v>552</v>
      </c>
      <c r="D230" s="7">
        <f>STDEV(O201:O260)</f>
        <v>0.49716711601124408</v>
      </c>
      <c r="E230" s="7">
        <f>STDEV(L201:L260)</f>
        <v>0.4033755872716886</v>
      </c>
      <c r="J230" s="7">
        <v>1</v>
      </c>
      <c r="K230" s="7">
        <v>1</v>
      </c>
      <c r="L230" s="7">
        <v>0</v>
      </c>
      <c r="M230" s="7">
        <v>0</v>
      </c>
      <c r="N230" s="7">
        <v>1</v>
      </c>
      <c r="O230" s="7">
        <v>1</v>
      </c>
    </row>
    <row r="231" spans="2:15">
      <c r="C231" s="7" t="s">
        <v>548</v>
      </c>
      <c r="D231" s="7">
        <f>STDEV(N201:N260)</f>
        <v>0.50169205221354385</v>
      </c>
      <c r="E231" s="7">
        <f>STDEV(K201:K260)</f>
        <v>0.50309774858646339</v>
      </c>
      <c r="J231" s="7">
        <v>0</v>
      </c>
      <c r="K231" s="7">
        <v>1</v>
      </c>
      <c r="L231" s="7">
        <v>1</v>
      </c>
      <c r="M231" s="7">
        <v>0</v>
      </c>
      <c r="N231" s="7">
        <v>1</v>
      </c>
      <c r="O231" s="7">
        <v>1</v>
      </c>
    </row>
    <row r="232" spans="2:15">
      <c r="C232" s="7" t="s">
        <v>549</v>
      </c>
      <c r="D232" s="7">
        <f>STDEV(M201:M260)</f>
        <v>0.36008473579027556</v>
      </c>
      <c r="E232" s="7">
        <f>STDEV(J201:J260)</f>
        <v>0.4621247905424446</v>
      </c>
      <c r="J232" s="7">
        <v>0</v>
      </c>
      <c r="K232" s="7">
        <v>0</v>
      </c>
      <c r="L232" s="7">
        <v>0</v>
      </c>
      <c r="M232" s="7">
        <v>0</v>
      </c>
      <c r="N232" s="7">
        <v>0</v>
      </c>
      <c r="O232" s="7">
        <v>1</v>
      </c>
    </row>
    <row r="233" spans="2:15">
      <c r="J233" s="7">
        <v>0</v>
      </c>
      <c r="K233" s="7">
        <v>1</v>
      </c>
      <c r="L233" s="7">
        <v>0</v>
      </c>
      <c r="M233" s="7">
        <v>0</v>
      </c>
      <c r="N233" s="7">
        <v>0</v>
      </c>
      <c r="O233" s="7">
        <v>0</v>
      </c>
    </row>
    <row r="234" spans="2:15">
      <c r="B234" s="7" t="s">
        <v>65</v>
      </c>
      <c r="D234" s="7" t="s">
        <v>540</v>
      </c>
      <c r="E234" s="7" t="s">
        <v>541</v>
      </c>
      <c r="J234" s="7">
        <v>1</v>
      </c>
      <c r="K234" s="7">
        <v>0</v>
      </c>
      <c r="L234" s="7">
        <v>0</v>
      </c>
      <c r="M234" s="7">
        <v>0</v>
      </c>
      <c r="N234" s="7">
        <v>0</v>
      </c>
      <c r="O234" s="7">
        <v>1</v>
      </c>
    </row>
    <row r="235" spans="2:15">
      <c r="C235" s="7" t="s">
        <v>552</v>
      </c>
      <c r="D235" s="7">
        <f>D230*100</f>
        <v>49.716711601124409</v>
      </c>
      <c r="E235" s="7">
        <f>E230*100</f>
        <v>40.337558727168862</v>
      </c>
      <c r="J235" s="7">
        <v>1</v>
      </c>
      <c r="K235" s="7">
        <v>0</v>
      </c>
      <c r="L235" s="7">
        <v>0</v>
      </c>
      <c r="M235" s="7">
        <v>0</v>
      </c>
      <c r="N235" s="7">
        <v>0</v>
      </c>
      <c r="O235" s="7">
        <v>1</v>
      </c>
    </row>
    <row r="236" spans="2:15">
      <c r="C236" s="7" t="s">
        <v>548</v>
      </c>
      <c r="D236" s="7">
        <f t="shared" ref="D236:E237" si="0">D231*100</f>
        <v>50.169205221354382</v>
      </c>
      <c r="E236" s="7">
        <f t="shared" si="0"/>
        <v>50.309774858646335</v>
      </c>
      <c r="J236" s="7">
        <v>0</v>
      </c>
      <c r="K236" s="7">
        <v>1</v>
      </c>
      <c r="L236" s="7">
        <v>0</v>
      </c>
      <c r="M236" s="7">
        <v>0</v>
      </c>
      <c r="N236" s="7">
        <v>1</v>
      </c>
      <c r="O236" s="7">
        <v>0</v>
      </c>
    </row>
    <row r="237" spans="2:15">
      <c r="C237" s="7" t="s">
        <v>549</v>
      </c>
      <c r="D237" s="7">
        <f t="shared" si="0"/>
        <v>36.008473579027559</v>
      </c>
      <c r="E237" s="7">
        <f t="shared" si="0"/>
        <v>46.212479054244461</v>
      </c>
      <c r="J237" s="7">
        <v>0</v>
      </c>
      <c r="K237" s="7">
        <v>0</v>
      </c>
      <c r="L237" s="7">
        <v>0</v>
      </c>
      <c r="M237" s="7">
        <v>0</v>
      </c>
      <c r="N237" s="7">
        <v>0</v>
      </c>
      <c r="O237" s="7">
        <v>1</v>
      </c>
    </row>
    <row r="238" spans="2:15">
      <c r="J238" s="7">
        <v>0</v>
      </c>
      <c r="K238" s="7">
        <v>0</v>
      </c>
      <c r="L238" s="7">
        <v>1</v>
      </c>
      <c r="M238" s="7">
        <v>0</v>
      </c>
      <c r="N238" s="7">
        <v>0</v>
      </c>
      <c r="O238" s="7">
        <v>0</v>
      </c>
    </row>
    <row r="239" spans="2:15">
      <c r="B239" s="7" t="s">
        <v>66</v>
      </c>
      <c r="C239" s="7">
        <f>SQRT(60)</f>
        <v>7.745966692414834</v>
      </c>
      <c r="J239" s="7">
        <v>0</v>
      </c>
      <c r="K239" s="7">
        <v>0</v>
      </c>
      <c r="L239" s="7">
        <v>1</v>
      </c>
      <c r="M239" s="7">
        <v>0</v>
      </c>
      <c r="N239" s="7">
        <v>0</v>
      </c>
      <c r="O239" s="7">
        <v>1</v>
      </c>
    </row>
    <row r="240" spans="2:15">
      <c r="J240" s="7">
        <v>1</v>
      </c>
      <c r="K240" s="7">
        <v>0</v>
      </c>
      <c r="L240" s="7">
        <v>0</v>
      </c>
      <c r="M240" s="7">
        <v>1</v>
      </c>
      <c r="N240" s="7">
        <v>0</v>
      </c>
      <c r="O240" s="7">
        <v>1</v>
      </c>
    </row>
    <row r="241" spans="2:15">
      <c r="B241" s="7" t="s">
        <v>67</v>
      </c>
      <c r="D241" s="7" t="s">
        <v>540</v>
      </c>
      <c r="E241" s="7" t="s">
        <v>541</v>
      </c>
      <c r="J241" s="7">
        <v>1</v>
      </c>
      <c r="K241" s="7">
        <v>1</v>
      </c>
      <c r="L241" s="7">
        <v>1</v>
      </c>
      <c r="M241" s="7">
        <v>1</v>
      </c>
      <c r="N241" s="7">
        <v>0</v>
      </c>
      <c r="O241" s="7">
        <v>0</v>
      </c>
    </row>
    <row r="242" spans="2:15">
      <c r="C242" s="7" t="s">
        <v>552</v>
      </c>
      <c r="D242" s="7">
        <f>D235/C239</f>
        <v>6.4183998686450634</v>
      </c>
      <c r="E242" s="7">
        <f>E235/C239</f>
        <v>5.2075564392329552</v>
      </c>
      <c r="J242" s="7">
        <v>0</v>
      </c>
      <c r="K242" s="7">
        <v>0</v>
      </c>
      <c r="L242" s="7">
        <v>0</v>
      </c>
      <c r="M242" s="7">
        <v>0</v>
      </c>
      <c r="N242" s="7">
        <v>0</v>
      </c>
      <c r="O242" s="7">
        <v>1</v>
      </c>
    </row>
    <row r="243" spans="2:15">
      <c r="C243" s="7" t="s">
        <v>548</v>
      </c>
      <c r="D243" s="7">
        <f>D236/C239</f>
        <v>6.4768165438255902</v>
      </c>
      <c r="E243" s="7">
        <f>E236/C239</f>
        <v>6.4949640059660618</v>
      </c>
      <c r="J243" s="7">
        <v>0</v>
      </c>
      <c r="K243" s="7">
        <v>0</v>
      </c>
      <c r="L243" s="7">
        <v>0</v>
      </c>
      <c r="M243" s="7">
        <v>1</v>
      </c>
      <c r="N243" s="7">
        <v>0</v>
      </c>
      <c r="O243" s="7">
        <v>0</v>
      </c>
    </row>
    <row r="244" spans="2:15">
      <c r="C244" s="7" t="s">
        <v>549</v>
      </c>
      <c r="D244" s="7">
        <f>D237/C239</f>
        <v>4.6486739497974501</v>
      </c>
      <c r="E244" s="7">
        <f>E237/C239</f>
        <v>5.966005392134929</v>
      </c>
      <c r="J244" s="7">
        <v>1</v>
      </c>
      <c r="K244" s="7">
        <v>0</v>
      </c>
      <c r="L244" s="7">
        <v>0</v>
      </c>
      <c r="M244" s="7">
        <v>0</v>
      </c>
      <c r="N244" s="7">
        <v>0</v>
      </c>
      <c r="O244" s="7">
        <v>0</v>
      </c>
    </row>
    <row r="245" spans="2:15">
      <c r="J245" s="7">
        <v>0</v>
      </c>
      <c r="K245" s="7">
        <v>0</v>
      </c>
      <c r="L245" s="7">
        <v>0</v>
      </c>
      <c r="M245" s="7">
        <v>0</v>
      </c>
      <c r="N245" s="7">
        <v>0</v>
      </c>
      <c r="O245" s="7">
        <v>1</v>
      </c>
    </row>
    <row r="246" spans="2:15">
      <c r="J246" s="7">
        <v>0</v>
      </c>
      <c r="K246" s="7">
        <v>1</v>
      </c>
      <c r="L246" s="7">
        <v>0</v>
      </c>
      <c r="M246" s="7">
        <v>0</v>
      </c>
      <c r="N246" s="7">
        <v>1</v>
      </c>
      <c r="O246" s="7">
        <v>0</v>
      </c>
    </row>
    <row r="247" spans="2:15">
      <c r="J247" s="7">
        <v>0</v>
      </c>
      <c r="K247" s="7">
        <v>1</v>
      </c>
      <c r="L247" s="7">
        <v>0</v>
      </c>
      <c r="M247" s="7">
        <v>0</v>
      </c>
      <c r="N247" s="7">
        <v>1</v>
      </c>
      <c r="O247" s="7">
        <v>0</v>
      </c>
    </row>
    <row r="248" spans="2:15">
      <c r="J248" s="7">
        <v>0</v>
      </c>
      <c r="K248" s="7">
        <v>1</v>
      </c>
      <c r="L248" s="7">
        <v>1</v>
      </c>
      <c r="M248" s="7">
        <v>0</v>
      </c>
      <c r="N248" s="7">
        <v>1</v>
      </c>
      <c r="O248" s="7">
        <v>0</v>
      </c>
    </row>
    <row r="249" spans="2:15">
      <c r="J249" s="7">
        <v>0</v>
      </c>
      <c r="K249" s="7">
        <v>1</v>
      </c>
      <c r="L249" s="7">
        <v>0</v>
      </c>
      <c r="M249" s="7">
        <v>1</v>
      </c>
      <c r="N249" s="7">
        <v>1</v>
      </c>
      <c r="O249" s="7">
        <v>1</v>
      </c>
    </row>
    <row r="250" spans="2:15">
      <c r="J250" s="7">
        <v>0</v>
      </c>
      <c r="K250" s="7">
        <v>1</v>
      </c>
      <c r="L250" s="7">
        <v>0</v>
      </c>
      <c r="M250" s="7">
        <v>0</v>
      </c>
      <c r="N250" s="7">
        <v>0</v>
      </c>
      <c r="O250" s="7">
        <v>1</v>
      </c>
    </row>
    <row r="251" spans="2:15">
      <c r="J251" s="7">
        <v>1</v>
      </c>
      <c r="K251" s="7">
        <v>1</v>
      </c>
      <c r="L251" s="7">
        <v>0</v>
      </c>
      <c r="M251" s="7">
        <v>0</v>
      </c>
      <c r="N251" s="7">
        <v>0</v>
      </c>
      <c r="O251" s="7">
        <v>0</v>
      </c>
    </row>
    <row r="252" spans="2:15">
      <c r="J252" s="7">
        <v>0</v>
      </c>
      <c r="K252" s="7">
        <v>1</v>
      </c>
      <c r="L252" s="7">
        <v>1</v>
      </c>
      <c r="M252" s="7">
        <v>0</v>
      </c>
      <c r="N252" s="7">
        <v>0</v>
      </c>
      <c r="O252" s="7">
        <v>1</v>
      </c>
    </row>
    <row r="253" spans="2:15">
      <c r="J253" s="7">
        <v>1</v>
      </c>
      <c r="K253" s="7">
        <v>0</v>
      </c>
      <c r="L253" s="7">
        <v>0</v>
      </c>
      <c r="M253" s="7">
        <v>1</v>
      </c>
      <c r="N253" s="7">
        <v>0</v>
      </c>
      <c r="O253" s="7">
        <v>0</v>
      </c>
    </row>
    <row r="254" spans="2:15">
      <c r="J254" s="7">
        <v>1</v>
      </c>
      <c r="K254" s="7">
        <v>0</v>
      </c>
      <c r="L254" s="7">
        <v>0</v>
      </c>
      <c r="M254" s="7">
        <v>0</v>
      </c>
      <c r="N254" s="7">
        <v>0</v>
      </c>
      <c r="O254" s="7">
        <v>0</v>
      </c>
    </row>
    <row r="255" spans="2:15">
      <c r="J255" s="7">
        <v>0</v>
      </c>
      <c r="K255" s="7">
        <v>0</v>
      </c>
      <c r="L255" s="7">
        <v>0</v>
      </c>
      <c r="M255" s="7">
        <v>0</v>
      </c>
      <c r="N255" s="7">
        <v>0</v>
      </c>
      <c r="O255" s="7">
        <v>1</v>
      </c>
    </row>
    <row r="256" spans="2:15">
      <c r="J256" s="7">
        <v>1</v>
      </c>
      <c r="K256" s="7">
        <v>1</v>
      </c>
      <c r="L256" s="7">
        <v>0</v>
      </c>
      <c r="M256" s="7">
        <v>0</v>
      </c>
      <c r="N256" s="7">
        <v>1</v>
      </c>
      <c r="O256" s="7">
        <v>0</v>
      </c>
    </row>
    <row r="257" spans="1:23">
      <c r="J257" s="7">
        <v>0</v>
      </c>
      <c r="K257" s="7">
        <v>0</v>
      </c>
      <c r="L257" s="7">
        <v>1</v>
      </c>
      <c r="M257" s="7">
        <v>0</v>
      </c>
      <c r="N257" s="7">
        <v>0</v>
      </c>
      <c r="O257" s="7">
        <v>1</v>
      </c>
    </row>
    <row r="258" spans="1:23">
      <c r="J258" s="7">
        <v>1</v>
      </c>
      <c r="K258" s="7">
        <v>1</v>
      </c>
      <c r="L258" s="7">
        <v>0</v>
      </c>
      <c r="M258" s="7">
        <v>1</v>
      </c>
      <c r="N258" s="7">
        <v>0</v>
      </c>
      <c r="O258" s="7">
        <v>0</v>
      </c>
    </row>
    <row r="259" spans="1:23">
      <c r="J259" s="7">
        <v>0</v>
      </c>
      <c r="K259" s="7">
        <v>0</v>
      </c>
      <c r="L259" s="7">
        <v>0</v>
      </c>
      <c r="M259" s="7">
        <v>0</v>
      </c>
      <c r="N259" s="7">
        <v>1</v>
      </c>
      <c r="O259" s="7">
        <v>1</v>
      </c>
    </row>
    <row r="260" spans="1:23">
      <c r="J260" s="7">
        <v>0</v>
      </c>
      <c r="K260" s="7">
        <v>0</v>
      </c>
      <c r="L260" s="7">
        <v>1</v>
      </c>
      <c r="M260" s="7">
        <v>0</v>
      </c>
      <c r="N260" s="7">
        <v>0</v>
      </c>
      <c r="O260" s="7">
        <v>0</v>
      </c>
    </row>
    <row r="262" spans="1:23">
      <c r="J262" s="7">
        <f t="shared" ref="J262:M262" si="1">SUM(J201:J260)</f>
        <v>18</v>
      </c>
      <c r="K262" s="7">
        <f t="shared" si="1"/>
        <v>28</v>
      </c>
      <c r="L262" s="7">
        <f t="shared" si="1"/>
        <v>12</v>
      </c>
      <c r="M262" s="7">
        <f t="shared" si="1"/>
        <v>9</v>
      </c>
      <c r="N262" s="7">
        <f>SUM(N201:N260)</f>
        <v>27</v>
      </c>
      <c r="O262" s="7">
        <f>SUM(O201:O260)</f>
        <v>25</v>
      </c>
    </row>
    <row r="263" spans="1:23">
      <c r="J263" s="7">
        <f>J262/60</f>
        <v>0.3</v>
      </c>
      <c r="K263" s="7">
        <f>K262/60</f>
        <v>0.46666666666666667</v>
      </c>
      <c r="L263" s="7">
        <f>L262/60</f>
        <v>0.2</v>
      </c>
      <c r="M263" s="7">
        <f>M262/60*100</f>
        <v>15</v>
      </c>
      <c r="N263" s="7">
        <f>N262/60*100</f>
        <v>45</v>
      </c>
      <c r="O263" s="7">
        <f t="shared" ref="O263" si="2">O262/60*100</f>
        <v>41.666666666666671</v>
      </c>
    </row>
    <row r="264" spans="1:23">
      <c r="J264" s="7">
        <f>J263*100</f>
        <v>30</v>
      </c>
      <c r="K264" s="7">
        <f>K263*100</f>
        <v>46.666666666666664</v>
      </c>
      <c r="L264" s="7">
        <f>L263*100</f>
        <v>20</v>
      </c>
    </row>
    <row r="267" spans="1:23">
      <c r="A267" s="14" t="s">
        <v>68</v>
      </c>
      <c r="B267" s="14"/>
      <c r="C267" s="14"/>
      <c r="D267" s="14"/>
      <c r="E267" s="14"/>
    </row>
    <row r="271" spans="1:23">
      <c r="E271" s="14" t="s">
        <v>69</v>
      </c>
      <c r="F271" s="13"/>
      <c r="G271" s="13"/>
      <c r="H271" s="13"/>
      <c r="I271" s="13"/>
      <c r="J271" s="13"/>
      <c r="K271" s="13"/>
      <c r="L271" s="13"/>
      <c r="M271" s="13"/>
      <c r="O271" s="14" t="s">
        <v>434</v>
      </c>
      <c r="P271" s="13"/>
      <c r="Q271" s="13"/>
      <c r="R271" s="13"/>
      <c r="S271" s="13"/>
      <c r="T271" s="13"/>
      <c r="U271" s="13"/>
      <c r="V271" s="13"/>
      <c r="W271" s="13"/>
    </row>
    <row r="272" spans="1:23">
      <c r="E272" s="14">
        <v>1</v>
      </c>
      <c r="F272" s="14">
        <v>2</v>
      </c>
      <c r="G272" s="14">
        <v>3</v>
      </c>
      <c r="H272" s="14">
        <v>4</v>
      </c>
      <c r="I272" s="14">
        <v>5</v>
      </c>
      <c r="J272" s="14">
        <v>6</v>
      </c>
      <c r="K272" s="14">
        <v>7</v>
      </c>
      <c r="L272" s="14">
        <v>8</v>
      </c>
      <c r="M272" s="14">
        <v>9</v>
      </c>
      <c r="N272" s="12" t="s">
        <v>544</v>
      </c>
      <c r="O272" s="14">
        <v>1</v>
      </c>
      <c r="P272" s="14">
        <v>2</v>
      </c>
      <c r="Q272" s="14">
        <v>3</v>
      </c>
      <c r="R272" s="14">
        <v>4</v>
      </c>
      <c r="S272" s="14">
        <v>5</v>
      </c>
      <c r="T272" s="14">
        <v>6</v>
      </c>
      <c r="U272" s="14">
        <v>7</v>
      </c>
      <c r="V272" s="14">
        <v>8</v>
      </c>
      <c r="W272" s="14">
        <v>9</v>
      </c>
    </row>
    <row r="273" spans="1:23">
      <c r="A273" s="16" t="s">
        <v>459</v>
      </c>
      <c r="B273" s="16" t="s">
        <v>460</v>
      </c>
      <c r="C273" s="16" t="s">
        <v>461</v>
      </c>
      <c r="E273" s="12"/>
      <c r="F273" s="12"/>
      <c r="G273" s="12"/>
      <c r="H273" s="12"/>
      <c r="I273" s="12"/>
      <c r="J273" s="12"/>
      <c r="K273" s="12"/>
      <c r="L273" s="12"/>
      <c r="M273" s="12"/>
      <c r="N273" s="12"/>
    </row>
    <row r="274" spans="1:23">
      <c r="A274" s="16">
        <v>1</v>
      </c>
      <c r="B274" s="16">
        <v>18</v>
      </c>
      <c r="C274" s="16" t="s">
        <v>465</v>
      </c>
      <c r="E274" s="7">
        <v>1</v>
      </c>
      <c r="F274" s="7">
        <v>0</v>
      </c>
      <c r="G274" s="7">
        <v>0</v>
      </c>
      <c r="H274" s="7">
        <v>0</v>
      </c>
      <c r="I274" s="7">
        <v>0</v>
      </c>
      <c r="J274" s="7">
        <v>0</v>
      </c>
      <c r="K274" s="7">
        <v>0</v>
      </c>
      <c r="L274" s="7">
        <v>0</v>
      </c>
      <c r="M274" s="7">
        <v>0</v>
      </c>
      <c r="O274" s="7">
        <v>1</v>
      </c>
      <c r="P274" s="7">
        <v>0</v>
      </c>
      <c r="Q274" s="7">
        <v>0</v>
      </c>
      <c r="R274" s="7">
        <v>0</v>
      </c>
      <c r="S274" s="7">
        <v>0</v>
      </c>
      <c r="T274" s="7">
        <v>0</v>
      </c>
      <c r="U274" s="7">
        <v>0</v>
      </c>
      <c r="V274" s="7">
        <v>0</v>
      </c>
      <c r="W274" s="7">
        <v>0</v>
      </c>
    </row>
    <row r="275" spans="1:23">
      <c r="A275" s="16">
        <v>2</v>
      </c>
      <c r="B275" s="16">
        <v>27</v>
      </c>
      <c r="C275" s="16" t="s">
        <v>465</v>
      </c>
      <c r="E275" s="7">
        <v>0</v>
      </c>
      <c r="F275" s="7">
        <v>1</v>
      </c>
      <c r="G275" s="7">
        <v>0</v>
      </c>
      <c r="H275" s="7">
        <v>0</v>
      </c>
      <c r="I275" s="7">
        <v>0</v>
      </c>
      <c r="J275" s="7">
        <v>0</v>
      </c>
      <c r="K275" s="7">
        <v>0</v>
      </c>
      <c r="L275" s="7">
        <v>0</v>
      </c>
      <c r="M275" s="7">
        <v>0</v>
      </c>
      <c r="O275" s="7">
        <v>0</v>
      </c>
      <c r="P275" s="7">
        <v>0</v>
      </c>
      <c r="Q275" s="7">
        <v>1</v>
      </c>
      <c r="R275" s="7">
        <v>0</v>
      </c>
      <c r="S275" s="7">
        <v>0</v>
      </c>
      <c r="T275" s="7">
        <v>0</v>
      </c>
      <c r="U275" s="7">
        <v>0</v>
      </c>
      <c r="V275" s="7">
        <v>0</v>
      </c>
      <c r="W275" s="7">
        <v>0</v>
      </c>
    </row>
    <row r="276" spans="1:23">
      <c r="A276" s="16">
        <v>3</v>
      </c>
      <c r="B276" s="16">
        <v>21</v>
      </c>
      <c r="C276" s="16" t="s">
        <v>465</v>
      </c>
      <c r="E276" s="7">
        <v>1</v>
      </c>
      <c r="F276" s="7">
        <v>0</v>
      </c>
      <c r="G276" s="7">
        <v>0</v>
      </c>
      <c r="H276" s="7">
        <v>0</v>
      </c>
      <c r="I276" s="7">
        <v>0</v>
      </c>
      <c r="J276" s="7">
        <v>0</v>
      </c>
      <c r="K276" s="7">
        <v>0</v>
      </c>
      <c r="L276" s="7">
        <v>0</v>
      </c>
      <c r="M276" s="7">
        <v>0</v>
      </c>
      <c r="O276" s="7">
        <v>1</v>
      </c>
      <c r="P276" s="7">
        <v>0</v>
      </c>
      <c r="Q276" s="7">
        <v>0</v>
      </c>
      <c r="R276" s="7">
        <v>0</v>
      </c>
      <c r="S276" s="7">
        <v>0</v>
      </c>
      <c r="T276" s="7">
        <v>0</v>
      </c>
      <c r="U276" s="7">
        <v>0</v>
      </c>
      <c r="V276" s="7">
        <v>0</v>
      </c>
      <c r="W276" s="7">
        <v>0</v>
      </c>
    </row>
    <row r="277" spans="1:23">
      <c r="A277" s="16">
        <v>4</v>
      </c>
      <c r="B277" s="16">
        <v>19</v>
      </c>
      <c r="C277" s="16" t="s">
        <v>465</v>
      </c>
      <c r="E277" s="7">
        <v>1</v>
      </c>
      <c r="F277" s="7">
        <v>0</v>
      </c>
      <c r="G277" s="7">
        <v>0</v>
      </c>
      <c r="H277" s="7">
        <v>0</v>
      </c>
      <c r="I277" s="7">
        <v>0</v>
      </c>
      <c r="J277" s="7">
        <v>0</v>
      </c>
      <c r="K277" s="7">
        <v>0</v>
      </c>
      <c r="L277" s="7">
        <v>0</v>
      </c>
      <c r="M277" s="7">
        <v>0</v>
      </c>
      <c r="O277" s="7">
        <v>0</v>
      </c>
      <c r="P277" s="7">
        <v>0</v>
      </c>
      <c r="Q277" s="7">
        <v>0</v>
      </c>
      <c r="R277" s="7">
        <v>1</v>
      </c>
      <c r="S277" s="7">
        <v>0</v>
      </c>
      <c r="T277" s="7">
        <v>0</v>
      </c>
      <c r="U277" s="7">
        <v>0</v>
      </c>
      <c r="V277" s="7">
        <v>0</v>
      </c>
      <c r="W277" s="7">
        <v>0</v>
      </c>
    </row>
    <row r="278" spans="1:23">
      <c r="A278" s="16">
        <v>5</v>
      </c>
      <c r="B278" s="16">
        <v>22</v>
      </c>
      <c r="C278" s="16" t="s">
        <v>465</v>
      </c>
      <c r="E278" s="7">
        <v>0</v>
      </c>
      <c r="F278" s="7">
        <v>0</v>
      </c>
      <c r="G278" s="7">
        <v>1</v>
      </c>
      <c r="H278" s="7">
        <v>0</v>
      </c>
      <c r="I278" s="7">
        <v>0</v>
      </c>
      <c r="J278" s="7">
        <v>0</v>
      </c>
      <c r="K278" s="7">
        <v>0</v>
      </c>
      <c r="L278" s="7">
        <v>0</v>
      </c>
      <c r="M278" s="7">
        <v>0</v>
      </c>
      <c r="O278" s="7">
        <v>0</v>
      </c>
      <c r="P278" s="7">
        <v>0</v>
      </c>
      <c r="Q278" s="7">
        <v>1</v>
      </c>
      <c r="R278" s="7">
        <v>0</v>
      </c>
      <c r="S278" s="7">
        <v>0</v>
      </c>
      <c r="T278" s="7">
        <v>0</v>
      </c>
      <c r="U278" s="7">
        <v>0</v>
      </c>
      <c r="V278" s="7">
        <v>0</v>
      </c>
      <c r="W278" s="7">
        <v>0</v>
      </c>
    </row>
    <row r="279" spans="1:23">
      <c r="A279" s="16">
        <v>6</v>
      </c>
      <c r="B279" s="16">
        <v>41</v>
      </c>
      <c r="C279" s="16" t="s">
        <v>465</v>
      </c>
      <c r="E279" s="7">
        <v>0</v>
      </c>
      <c r="F279" s="7">
        <v>0</v>
      </c>
      <c r="G279" s="7">
        <v>0</v>
      </c>
      <c r="H279" s="7">
        <v>0</v>
      </c>
      <c r="I279" s="7">
        <v>0</v>
      </c>
      <c r="J279" s="7">
        <v>0</v>
      </c>
      <c r="K279" s="7">
        <v>0</v>
      </c>
      <c r="L279" s="7">
        <v>0</v>
      </c>
      <c r="M279" s="7">
        <v>1</v>
      </c>
      <c r="O279" s="7">
        <v>0</v>
      </c>
      <c r="P279" s="7">
        <v>0</v>
      </c>
      <c r="Q279" s="7">
        <v>1</v>
      </c>
      <c r="R279" s="7">
        <v>0</v>
      </c>
      <c r="S279" s="7">
        <v>0</v>
      </c>
      <c r="T279" s="7">
        <v>0</v>
      </c>
      <c r="U279" s="7">
        <v>0</v>
      </c>
      <c r="V279" s="7">
        <v>0</v>
      </c>
      <c r="W279" s="7">
        <v>0</v>
      </c>
    </row>
    <row r="280" spans="1:23">
      <c r="A280" s="16">
        <v>7</v>
      </c>
      <c r="B280" s="16">
        <v>30</v>
      </c>
      <c r="C280" s="16" t="s">
        <v>465</v>
      </c>
      <c r="E280" s="7">
        <v>0</v>
      </c>
      <c r="F280" s="7">
        <v>0</v>
      </c>
      <c r="G280" s="7">
        <v>0</v>
      </c>
      <c r="H280" s="7">
        <v>0</v>
      </c>
      <c r="I280" s="7">
        <v>0</v>
      </c>
      <c r="J280" s="7">
        <v>1</v>
      </c>
      <c r="K280" s="7">
        <v>0</v>
      </c>
      <c r="L280" s="7">
        <v>0</v>
      </c>
      <c r="M280" s="7">
        <v>0</v>
      </c>
      <c r="O280" s="7">
        <v>0</v>
      </c>
      <c r="P280" s="7">
        <v>0</v>
      </c>
      <c r="Q280" s="7">
        <v>0</v>
      </c>
      <c r="R280" s="7">
        <v>0</v>
      </c>
      <c r="S280" s="7">
        <v>0</v>
      </c>
      <c r="T280" s="7">
        <v>1</v>
      </c>
      <c r="U280" s="7">
        <v>0</v>
      </c>
      <c r="V280" s="7">
        <v>0</v>
      </c>
      <c r="W280" s="7">
        <v>0</v>
      </c>
    </row>
    <row r="281" spans="1:23">
      <c r="A281" s="16">
        <v>8</v>
      </c>
      <c r="B281" s="16">
        <v>23</v>
      </c>
      <c r="C281" s="16" t="s">
        <v>465</v>
      </c>
      <c r="E281" s="7">
        <v>0</v>
      </c>
      <c r="F281" s="7">
        <v>1</v>
      </c>
      <c r="G281" s="7">
        <v>0</v>
      </c>
      <c r="H281" s="7">
        <v>0</v>
      </c>
      <c r="I281" s="7">
        <v>0</v>
      </c>
      <c r="J281" s="7">
        <v>0</v>
      </c>
      <c r="K281" s="7">
        <v>0</v>
      </c>
      <c r="L281" s="7">
        <v>0</v>
      </c>
      <c r="M281" s="7">
        <v>0</v>
      </c>
      <c r="O281" s="7">
        <v>0</v>
      </c>
      <c r="P281" s="7">
        <v>0</v>
      </c>
      <c r="Q281" s="7">
        <v>0</v>
      </c>
      <c r="R281" s="7">
        <v>0</v>
      </c>
      <c r="S281" s="7">
        <v>0</v>
      </c>
      <c r="T281" s="7">
        <v>1</v>
      </c>
      <c r="U281" s="7">
        <v>0</v>
      </c>
      <c r="V281" s="7">
        <v>0</v>
      </c>
      <c r="W281" s="7">
        <v>0</v>
      </c>
    </row>
    <row r="282" spans="1:23">
      <c r="A282" s="16">
        <v>9</v>
      </c>
      <c r="B282" s="16">
        <v>25</v>
      </c>
      <c r="C282" s="16" t="s">
        <v>465</v>
      </c>
      <c r="E282" s="7">
        <v>1</v>
      </c>
      <c r="F282" s="7">
        <v>0</v>
      </c>
      <c r="G282" s="7">
        <v>0</v>
      </c>
      <c r="H282" s="7">
        <v>0</v>
      </c>
      <c r="I282" s="7">
        <v>0</v>
      </c>
      <c r="J282" s="7">
        <v>0</v>
      </c>
      <c r="K282" s="7">
        <v>0</v>
      </c>
      <c r="L282" s="7">
        <v>0</v>
      </c>
      <c r="M282" s="7">
        <v>0</v>
      </c>
      <c r="O282" s="7">
        <v>0</v>
      </c>
      <c r="P282" s="7">
        <v>0</v>
      </c>
      <c r="Q282" s="7">
        <v>1</v>
      </c>
      <c r="R282" s="7">
        <v>0</v>
      </c>
      <c r="S282" s="7">
        <v>0</v>
      </c>
      <c r="T282" s="7">
        <v>0</v>
      </c>
      <c r="U282" s="7">
        <v>0</v>
      </c>
      <c r="V282" s="7">
        <v>0</v>
      </c>
      <c r="W282" s="7">
        <v>0</v>
      </c>
    </row>
    <row r="283" spans="1:23">
      <c r="A283" s="16">
        <v>10</v>
      </c>
      <c r="B283" s="16">
        <v>23</v>
      </c>
      <c r="C283" s="16" t="s">
        <v>465</v>
      </c>
      <c r="E283" s="7">
        <v>0</v>
      </c>
      <c r="F283" s="7">
        <v>1</v>
      </c>
      <c r="G283" s="7">
        <v>0</v>
      </c>
      <c r="H283" s="7">
        <v>0</v>
      </c>
      <c r="I283" s="7">
        <v>0</v>
      </c>
      <c r="J283" s="7">
        <v>0</v>
      </c>
      <c r="K283" s="7">
        <v>0</v>
      </c>
      <c r="L283" s="7">
        <v>0</v>
      </c>
      <c r="M283" s="7">
        <v>0</v>
      </c>
      <c r="O283" s="7">
        <v>0</v>
      </c>
      <c r="P283" s="7">
        <v>0</v>
      </c>
      <c r="Q283" s="7">
        <v>1</v>
      </c>
      <c r="R283" s="7">
        <v>0</v>
      </c>
      <c r="S283" s="7">
        <v>0</v>
      </c>
      <c r="T283" s="7">
        <v>0</v>
      </c>
      <c r="U283" s="7">
        <v>0</v>
      </c>
      <c r="V283" s="7">
        <v>0</v>
      </c>
      <c r="W283" s="7">
        <v>0</v>
      </c>
    </row>
    <row r="284" spans="1:23">
      <c r="A284" s="16">
        <v>11</v>
      </c>
      <c r="B284" s="16">
        <v>21</v>
      </c>
      <c r="C284" s="16" t="s">
        <v>465</v>
      </c>
      <c r="E284" s="7">
        <v>0</v>
      </c>
      <c r="F284" s="7">
        <v>1</v>
      </c>
      <c r="G284" s="7">
        <v>0</v>
      </c>
      <c r="H284" s="7">
        <v>0</v>
      </c>
      <c r="I284" s="7">
        <v>0</v>
      </c>
      <c r="J284" s="7">
        <v>0</v>
      </c>
      <c r="K284" s="7">
        <v>0</v>
      </c>
      <c r="L284" s="7">
        <v>0</v>
      </c>
      <c r="M284" s="7">
        <v>0</v>
      </c>
      <c r="O284" s="7">
        <v>0</v>
      </c>
      <c r="P284" s="7">
        <v>1</v>
      </c>
      <c r="Q284" s="7">
        <v>0</v>
      </c>
      <c r="R284" s="7">
        <v>0</v>
      </c>
      <c r="S284" s="7">
        <v>0</v>
      </c>
      <c r="T284" s="7">
        <v>0</v>
      </c>
      <c r="U284" s="7">
        <v>0</v>
      </c>
      <c r="V284" s="7">
        <v>0</v>
      </c>
      <c r="W284" s="7">
        <v>0</v>
      </c>
    </row>
    <row r="285" spans="1:23">
      <c r="A285" s="16">
        <v>12</v>
      </c>
      <c r="B285" s="16">
        <v>21</v>
      </c>
      <c r="C285" s="16" t="s">
        <v>465</v>
      </c>
      <c r="E285" s="7">
        <v>0</v>
      </c>
      <c r="F285" s="7">
        <v>0</v>
      </c>
      <c r="G285" s="7">
        <v>1</v>
      </c>
      <c r="H285" s="7">
        <v>0</v>
      </c>
      <c r="I285" s="7">
        <v>0</v>
      </c>
      <c r="J285" s="7">
        <v>0</v>
      </c>
      <c r="K285" s="7">
        <v>0</v>
      </c>
      <c r="L285" s="7">
        <v>0</v>
      </c>
      <c r="M285" s="7">
        <v>0</v>
      </c>
      <c r="O285" s="7">
        <v>0</v>
      </c>
      <c r="P285" s="7">
        <v>0</v>
      </c>
      <c r="Q285" s="7">
        <v>1</v>
      </c>
      <c r="R285" s="7">
        <v>0</v>
      </c>
      <c r="S285" s="7">
        <v>0</v>
      </c>
      <c r="T285" s="7">
        <v>0</v>
      </c>
      <c r="U285" s="7">
        <v>0</v>
      </c>
      <c r="V285" s="7">
        <v>0</v>
      </c>
      <c r="W285" s="7">
        <v>0</v>
      </c>
    </row>
    <row r="286" spans="1:23">
      <c r="A286" s="16">
        <v>13</v>
      </c>
      <c r="B286" s="16">
        <v>20</v>
      </c>
      <c r="C286" s="16" t="s">
        <v>465</v>
      </c>
      <c r="E286" s="7">
        <v>1</v>
      </c>
      <c r="F286" s="7">
        <v>0</v>
      </c>
      <c r="G286" s="7">
        <v>0</v>
      </c>
      <c r="H286" s="7">
        <v>0</v>
      </c>
      <c r="I286" s="7">
        <v>0</v>
      </c>
      <c r="J286" s="7">
        <v>0</v>
      </c>
      <c r="K286" s="7">
        <v>0</v>
      </c>
      <c r="L286" s="7">
        <v>0</v>
      </c>
      <c r="M286" s="7">
        <v>0</v>
      </c>
      <c r="O286" s="7">
        <v>0</v>
      </c>
      <c r="P286" s="7">
        <v>0</v>
      </c>
      <c r="Q286" s="7">
        <v>1</v>
      </c>
      <c r="R286" s="7">
        <v>0</v>
      </c>
      <c r="S286" s="7">
        <v>0</v>
      </c>
      <c r="T286" s="7">
        <v>0</v>
      </c>
      <c r="U286" s="7">
        <v>0</v>
      </c>
      <c r="V286" s="7">
        <v>0</v>
      </c>
      <c r="W286" s="7">
        <v>0</v>
      </c>
    </row>
    <row r="287" spans="1:23">
      <c r="A287" s="16">
        <v>14</v>
      </c>
      <c r="B287" s="16">
        <v>39</v>
      </c>
      <c r="C287" s="16" t="s">
        <v>465</v>
      </c>
      <c r="E287" s="7">
        <v>1</v>
      </c>
      <c r="F287" s="7">
        <v>0</v>
      </c>
      <c r="G287" s="7">
        <v>0</v>
      </c>
      <c r="H287" s="7">
        <v>0</v>
      </c>
      <c r="I287" s="7">
        <v>0</v>
      </c>
      <c r="J287" s="7">
        <v>0</v>
      </c>
      <c r="K287" s="7">
        <v>0</v>
      </c>
      <c r="L287" s="7">
        <v>0</v>
      </c>
      <c r="M287" s="7">
        <v>0</v>
      </c>
      <c r="O287" s="7">
        <v>0</v>
      </c>
      <c r="P287" s="7">
        <v>0</v>
      </c>
      <c r="Q287" s="7">
        <v>1</v>
      </c>
      <c r="R287" s="7">
        <v>0</v>
      </c>
      <c r="S287" s="7">
        <v>0</v>
      </c>
      <c r="T287" s="7">
        <v>0</v>
      </c>
      <c r="U287" s="7">
        <v>0</v>
      </c>
      <c r="V287" s="7">
        <v>0</v>
      </c>
      <c r="W287" s="7">
        <v>0</v>
      </c>
    </row>
    <row r="288" spans="1:23">
      <c r="A288" s="16">
        <v>15</v>
      </c>
      <c r="B288" s="16">
        <v>25</v>
      </c>
      <c r="C288" s="16" t="s">
        <v>465</v>
      </c>
      <c r="E288" s="7">
        <v>1</v>
      </c>
      <c r="F288" s="7">
        <v>0</v>
      </c>
      <c r="G288" s="7">
        <v>0</v>
      </c>
      <c r="H288" s="7">
        <v>0</v>
      </c>
      <c r="I288" s="7">
        <v>0</v>
      </c>
      <c r="J288" s="7">
        <v>0</v>
      </c>
      <c r="K288" s="7">
        <v>0</v>
      </c>
      <c r="L288" s="7">
        <v>0</v>
      </c>
      <c r="M288" s="7">
        <v>0</v>
      </c>
      <c r="O288" s="7">
        <v>0</v>
      </c>
      <c r="P288" s="7">
        <v>0</v>
      </c>
      <c r="Q288" s="7">
        <v>1</v>
      </c>
      <c r="R288" s="7">
        <v>0</v>
      </c>
      <c r="S288" s="7">
        <v>0</v>
      </c>
      <c r="T288" s="7">
        <v>0</v>
      </c>
      <c r="U288" s="7">
        <v>0</v>
      </c>
      <c r="V288" s="7">
        <v>0</v>
      </c>
      <c r="W288" s="7">
        <v>0</v>
      </c>
    </row>
    <row r="289" spans="1:23">
      <c r="A289" s="16">
        <v>16</v>
      </c>
      <c r="B289" s="16">
        <v>21</v>
      </c>
      <c r="C289" s="16" t="s">
        <v>465</v>
      </c>
      <c r="E289" s="7">
        <v>1</v>
      </c>
      <c r="F289" s="7">
        <v>0</v>
      </c>
      <c r="G289" s="7">
        <v>0</v>
      </c>
      <c r="H289" s="7">
        <v>0</v>
      </c>
      <c r="I289" s="7">
        <v>0</v>
      </c>
      <c r="J289" s="7">
        <v>0</v>
      </c>
      <c r="K289" s="7">
        <v>0</v>
      </c>
      <c r="L289" s="7">
        <v>0</v>
      </c>
      <c r="M289" s="7">
        <v>0</v>
      </c>
      <c r="O289" s="7">
        <v>0</v>
      </c>
      <c r="P289" s="7">
        <v>0</v>
      </c>
      <c r="Q289" s="7">
        <v>0</v>
      </c>
      <c r="R289" s="7">
        <v>0</v>
      </c>
      <c r="S289" s="7">
        <v>0</v>
      </c>
      <c r="T289" s="7">
        <v>0</v>
      </c>
      <c r="U289" s="7">
        <v>1</v>
      </c>
      <c r="V289" s="7">
        <v>0</v>
      </c>
      <c r="W289" s="7">
        <v>0</v>
      </c>
    </row>
    <row r="290" spans="1:23">
      <c r="A290" s="16">
        <v>17</v>
      </c>
      <c r="B290" s="16">
        <v>26</v>
      </c>
      <c r="C290" s="16" t="s">
        <v>465</v>
      </c>
      <c r="E290" s="7">
        <v>1</v>
      </c>
      <c r="F290" s="7">
        <v>0</v>
      </c>
      <c r="G290" s="7">
        <v>0</v>
      </c>
      <c r="H290" s="7">
        <v>0</v>
      </c>
      <c r="I290" s="7">
        <v>0</v>
      </c>
      <c r="J290" s="7">
        <v>0</v>
      </c>
      <c r="K290" s="7">
        <v>0</v>
      </c>
      <c r="L290" s="7">
        <v>0</v>
      </c>
      <c r="M290" s="7">
        <v>0</v>
      </c>
      <c r="O290" s="7">
        <v>0</v>
      </c>
      <c r="P290" s="7">
        <v>0</v>
      </c>
      <c r="Q290" s="7">
        <v>0</v>
      </c>
      <c r="R290" s="7">
        <v>0</v>
      </c>
      <c r="S290" s="7">
        <v>0</v>
      </c>
      <c r="T290" s="7">
        <v>0</v>
      </c>
      <c r="U290" s="7">
        <v>1</v>
      </c>
      <c r="V290" s="7">
        <v>0</v>
      </c>
      <c r="W290" s="7">
        <v>0</v>
      </c>
    </row>
    <row r="291" spans="1:23">
      <c r="A291" s="16">
        <v>18</v>
      </c>
      <c r="B291" s="16">
        <v>25</v>
      </c>
      <c r="C291" s="16" t="s">
        <v>465</v>
      </c>
      <c r="E291" s="7">
        <v>1</v>
      </c>
      <c r="F291" s="7">
        <v>0</v>
      </c>
      <c r="G291" s="7">
        <v>0</v>
      </c>
      <c r="H291" s="7">
        <v>0</v>
      </c>
      <c r="I291" s="7">
        <v>0</v>
      </c>
      <c r="J291" s="7">
        <v>0</v>
      </c>
      <c r="K291" s="7">
        <v>0</v>
      </c>
      <c r="L291" s="7">
        <v>0</v>
      </c>
      <c r="M291" s="7">
        <v>0</v>
      </c>
      <c r="O291" s="7">
        <v>0</v>
      </c>
      <c r="P291" s="7">
        <v>0</v>
      </c>
      <c r="Q291" s="7">
        <v>1</v>
      </c>
      <c r="R291" s="7">
        <v>0</v>
      </c>
      <c r="S291" s="7">
        <v>0</v>
      </c>
      <c r="T291" s="7">
        <v>0</v>
      </c>
      <c r="U291" s="7">
        <v>0</v>
      </c>
      <c r="V291" s="7">
        <v>0</v>
      </c>
      <c r="W291" s="7">
        <v>0</v>
      </c>
    </row>
    <row r="292" spans="1:23">
      <c r="A292" s="16">
        <v>19</v>
      </c>
      <c r="B292" s="16">
        <v>25</v>
      </c>
      <c r="C292" s="16" t="s">
        <v>465</v>
      </c>
      <c r="E292" s="7">
        <v>1</v>
      </c>
      <c r="F292" s="7">
        <v>0</v>
      </c>
      <c r="G292" s="7">
        <v>0</v>
      </c>
      <c r="H292" s="7">
        <v>0</v>
      </c>
      <c r="I292" s="7">
        <v>0</v>
      </c>
      <c r="J292" s="7">
        <v>0</v>
      </c>
      <c r="K292" s="7">
        <v>0</v>
      </c>
      <c r="L292" s="7">
        <v>0</v>
      </c>
      <c r="M292" s="7">
        <v>0</v>
      </c>
      <c r="O292" s="7">
        <v>0</v>
      </c>
      <c r="P292" s="7">
        <v>0</v>
      </c>
      <c r="Q292" s="7">
        <v>0</v>
      </c>
      <c r="R292" s="7">
        <v>0</v>
      </c>
      <c r="S292" s="7">
        <v>0</v>
      </c>
      <c r="T292" s="7">
        <v>0</v>
      </c>
      <c r="U292" s="7">
        <v>0</v>
      </c>
      <c r="V292" s="7">
        <v>0</v>
      </c>
      <c r="W292" s="7">
        <v>1</v>
      </c>
    </row>
    <row r="293" spans="1:23">
      <c r="A293" s="16">
        <v>20</v>
      </c>
      <c r="B293" s="16">
        <v>25</v>
      </c>
      <c r="C293" s="16" t="s">
        <v>465</v>
      </c>
      <c r="E293" s="7">
        <v>0</v>
      </c>
      <c r="F293" s="7">
        <v>1</v>
      </c>
      <c r="G293" s="7">
        <v>0</v>
      </c>
      <c r="H293" s="7">
        <v>0</v>
      </c>
      <c r="I293" s="7">
        <v>0</v>
      </c>
      <c r="J293" s="7">
        <v>0</v>
      </c>
      <c r="K293" s="7">
        <v>0</v>
      </c>
      <c r="L293" s="7">
        <v>0</v>
      </c>
      <c r="M293" s="7">
        <v>0</v>
      </c>
      <c r="O293" s="7">
        <v>0</v>
      </c>
      <c r="P293" s="7">
        <v>0</v>
      </c>
      <c r="Q293" s="7">
        <v>0</v>
      </c>
      <c r="R293" s="7">
        <v>0</v>
      </c>
      <c r="S293" s="7">
        <v>0</v>
      </c>
      <c r="T293" s="7">
        <v>1</v>
      </c>
      <c r="U293" s="7">
        <v>0</v>
      </c>
      <c r="V293" s="7">
        <v>0</v>
      </c>
      <c r="W293" s="7">
        <v>0</v>
      </c>
    </row>
    <row r="294" spans="1:23">
      <c r="A294" s="16">
        <v>21</v>
      </c>
      <c r="B294" s="16">
        <v>22</v>
      </c>
      <c r="C294" s="16" t="s">
        <v>465</v>
      </c>
      <c r="E294" s="7">
        <v>0</v>
      </c>
      <c r="F294" s="7">
        <v>1</v>
      </c>
      <c r="G294" s="7">
        <v>0</v>
      </c>
      <c r="H294" s="7">
        <v>0</v>
      </c>
      <c r="I294" s="7">
        <v>0</v>
      </c>
      <c r="J294" s="7">
        <v>0</v>
      </c>
      <c r="K294" s="7">
        <v>0</v>
      </c>
      <c r="L294" s="7">
        <v>0</v>
      </c>
      <c r="M294" s="7">
        <v>0</v>
      </c>
      <c r="O294" s="7">
        <v>0</v>
      </c>
      <c r="P294" s="7">
        <v>1</v>
      </c>
      <c r="Q294" s="7">
        <v>0</v>
      </c>
      <c r="R294" s="7">
        <v>0</v>
      </c>
      <c r="S294" s="7">
        <v>0</v>
      </c>
      <c r="T294" s="7">
        <v>0</v>
      </c>
      <c r="U294" s="7">
        <v>0</v>
      </c>
      <c r="V294" s="7">
        <v>0</v>
      </c>
      <c r="W294" s="7">
        <v>0</v>
      </c>
    </row>
    <row r="295" spans="1:23">
      <c r="A295" s="16">
        <v>22</v>
      </c>
      <c r="B295" s="16">
        <v>24</v>
      </c>
      <c r="C295" s="16" t="s">
        <v>465</v>
      </c>
      <c r="E295" s="7">
        <v>1</v>
      </c>
      <c r="F295" s="7">
        <v>0</v>
      </c>
      <c r="G295" s="7">
        <v>0</v>
      </c>
      <c r="H295" s="7">
        <v>0</v>
      </c>
      <c r="I295" s="7">
        <v>0</v>
      </c>
      <c r="J295" s="7">
        <v>0</v>
      </c>
      <c r="K295" s="7">
        <v>0</v>
      </c>
      <c r="L295" s="7">
        <v>0</v>
      </c>
      <c r="M295" s="7">
        <v>0</v>
      </c>
      <c r="O295" s="7">
        <v>0</v>
      </c>
      <c r="P295" s="7">
        <v>0</v>
      </c>
      <c r="Q295" s="7">
        <v>1</v>
      </c>
      <c r="R295" s="7">
        <v>0</v>
      </c>
      <c r="S295" s="7">
        <v>0</v>
      </c>
      <c r="T295" s="7">
        <v>0</v>
      </c>
      <c r="U295" s="7">
        <v>0</v>
      </c>
      <c r="V295" s="7">
        <v>0</v>
      </c>
      <c r="W295" s="7">
        <v>0</v>
      </c>
    </row>
    <row r="296" spans="1:23">
      <c r="A296" s="16">
        <v>23</v>
      </c>
      <c r="B296" s="16">
        <v>27</v>
      </c>
      <c r="C296" s="16" t="s">
        <v>465</v>
      </c>
      <c r="E296" s="7">
        <v>1</v>
      </c>
      <c r="F296" s="7">
        <v>0</v>
      </c>
      <c r="G296" s="7">
        <v>0</v>
      </c>
      <c r="H296" s="7">
        <v>0</v>
      </c>
      <c r="I296" s="7">
        <v>0</v>
      </c>
      <c r="J296" s="7">
        <v>0</v>
      </c>
      <c r="K296" s="7">
        <v>0</v>
      </c>
      <c r="L296" s="7">
        <v>0</v>
      </c>
      <c r="M296" s="7">
        <v>0</v>
      </c>
      <c r="O296" s="7">
        <v>0</v>
      </c>
      <c r="P296" s="7">
        <v>0</v>
      </c>
      <c r="Q296" s="7">
        <v>0</v>
      </c>
      <c r="R296" s="7">
        <v>0</v>
      </c>
      <c r="S296" s="7">
        <v>0</v>
      </c>
      <c r="T296" s="7">
        <v>1</v>
      </c>
      <c r="U296" s="7">
        <v>0</v>
      </c>
      <c r="V296" s="7">
        <v>0</v>
      </c>
      <c r="W296" s="7">
        <v>0</v>
      </c>
    </row>
    <row r="297" spans="1:23">
      <c r="A297" s="16">
        <v>24</v>
      </c>
      <c r="B297" s="16">
        <v>22</v>
      </c>
      <c r="C297" s="16" t="s">
        <v>465</v>
      </c>
      <c r="E297" s="7">
        <v>1</v>
      </c>
      <c r="F297" s="7">
        <v>0</v>
      </c>
      <c r="G297" s="7">
        <v>0</v>
      </c>
      <c r="H297" s="7">
        <v>0</v>
      </c>
      <c r="I297" s="7">
        <v>0</v>
      </c>
      <c r="J297" s="7">
        <v>0</v>
      </c>
      <c r="K297" s="7">
        <v>0</v>
      </c>
      <c r="L297" s="7">
        <v>0</v>
      </c>
      <c r="M297" s="7">
        <v>0</v>
      </c>
      <c r="O297" s="7">
        <v>0</v>
      </c>
      <c r="P297" s="7">
        <v>0</v>
      </c>
      <c r="Q297" s="7">
        <v>0</v>
      </c>
      <c r="R297" s="7">
        <v>0</v>
      </c>
      <c r="S297" s="7">
        <v>0</v>
      </c>
      <c r="T297" s="7">
        <v>0</v>
      </c>
      <c r="U297" s="7">
        <v>0</v>
      </c>
      <c r="V297" s="7">
        <v>1</v>
      </c>
      <c r="W297" s="7">
        <v>0</v>
      </c>
    </row>
    <row r="298" spans="1:23">
      <c r="A298" s="16">
        <v>25</v>
      </c>
      <c r="B298" s="16">
        <v>20</v>
      </c>
      <c r="C298" s="16" t="s">
        <v>465</v>
      </c>
      <c r="E298" s="7">
        <v>1</v>
      </c>
      <c r="F298" s="7">
        <v>0</v>
      </c>
      <c r="G298" s="7">
        <v>0</v>
      </c>
      <c r="H298" s="7">
        <v>0</v>
      </c>
      <c r="I298" s="7">
        <v>0</v>
      </c>
      <c r="J298" s="7">
        <v>0</v>
      </c>
      <c r="K298" s="7">
        <v>0</v>
      </c>
      <c r="L298" s="7">
        <v>0</v>
      </c>
      <c r="M298" s="7">
        <v>0</v>
      </c>
      <c r="O298" s="7">
        <v>0</v>
      </c>
      <c r="P298" s="7">
        <v>0</v>
      </c>
      <c r="Q298" s="7">
        <v>0</v>
      </c>
      <c r="R298" s="7">
        <v>0</v>
      </c>
      <c r="S298" s="7">
        <v>0</v>
      </c>
      <c r="T298" s="7">
        <v>1</v>
      </c>
      <c r="U298" s="7">
        <v>0</v>
      </c>
      <c r="V298" s="7">
        <v>0</v>
      </c>
      <c r="W298" s="7">
        <v>0</v>
      </c>
    </row>
    <row r="299" spans="1:23">
      <c r="A299" s="16">
        <v>26</v>
      </c>
      <c r="B299" s="16">
        <v>23</v>
      </c>
      <c r="C299" s="16" t="s">
        <v>465</v>
      </c>
      <c r="E299" s="7">
        <v>1</v>
      </c>
      <c r="F299" s="7">
        <v>0</v>
      </c>
      <c r="G299" s="7">
        <v>0</v>
      </c>
      <c r="H299" s="7">
        <v>0</v>
      </c>
      <c r="I299" s="7">
        <v>0</v>
      </c>
      <c r="J299" s="7">
        <v>0</v>
      </c>
      <c r="K299" s="7">
        <v>0</v>
      </c>
      <c r="L299" s="7">
        <v>0</v>
      </c>
      <c r="M299" s="7">
        <v>0</v>
      </c>
      <c r="O299" s="7">
        <v>1</v>
      </c>
      <c r="P299" s="7">
        <v>0</v>
      </c>
      <c r="Q299" s="7">
        <v>0</v>
      </c>
      <c r="R299" s="7">
        <v>0</v>
      </c>
      <c r="S299" s="7">
        <v>0</v>
      </c>
      <c r="T299" s="7">
        <v>0</v>
      </c>
      <c r="U299" s="7">
        <v>0</v>
      </c>
      <c r="V299" s="7">
        <v>0</v>
      </c>
      <c r="W299" s="7">
        <v>0</v>
      </c>
    </row>
    <row r="300" spans="1:23">
      <c r="A300" s="16">
        <v>27</v>
      </c>
      <c r="B300" s="16">
        <v>21</v>
      </c>
      <c r="C300" s="16" t="s">
        <v>465</v>
      </c>
      <c r="E300" s="7">
        <v>1</v>
      </c>
      <c r="F300" s="7">
        <v>0</v>
      </c>
      <c r="G300" s="7">
        <v>0</v>
      </c>
      <c r="H300" s="7">
        <v>0</v>
      </c>
      <c r="I300" s="7">
        <v>0</v>
      </c>
      <c r="J300" s="7">
        <v>0</v>
      </c>
      <c r="K300" s="7">
        <v>0</v>
      </c>
      <c r="L300" s="7">
        <v>0</v>
      </c>
      <c r="M300" s="7">
        <v>0</v>
      </c>
      <c r="O300" s="7">
        <v>0</v>
      </c>
      <c r="P300" s="7">
        <v>0</v>
      </c>
      <c r="Q300" s="7">
        <v>1</v>
      </c>
      <c r="R300" s="7">
        <v>0</v>
      </c>
      <c r="S300" s="7">
        <v>0</v>
      </c>
      <c r="T300" s="7">
        <v>0</v>
      </c>
      <c r="U300" s="7">
        <v>0</v>
      </c>
      <c r="V300" s="7">
        <v>0</v>
      </c>
      <c r="W300" s="7">
        <v>0</v>
      </c>
    </row>
    <row r="301" spans="1:23">
      <c r="A301" s="16">
        <v>28</v>
      </c>
      <c r="B301" s="16">
        <v>55</v>
      </c>
      <c r="C301" s="16" t="s">
        <v>465</v>
      </c>
      <c r="E301" s="7">
        <v>1</v>
      </c>
      <c r="F301" s="7">
        <v>0</v>
      </c>
      <c r="G301" s="7">
        <v>0</v>
      </c>
      <c r="H301" s="7">
        <v>0</v>
      </c>
      <c r="I301" s="7">
        <v>0</v>
      </c>
      <c r="J301" s="7">
        <v>0</v>
      </c>
      <c r="K301" s="7">
        <v>0</v>
      </c>
      <c r="L301" s="7">
        <v>0</v>
      </c>
      <c r="M301" s="7">
        <v>0</v>
      </c>
      <c r="O301" s="7">
        <v>0</v>
      </c>
      <c r="P301" s="7">
        <v>0</v>
      </c>
      <c r="Q301" s="7">
        <v>1</v>
      </c>
      <c r="R301" s="7">
        <v>0</v>
      </c>
      <c r="S301" s="7">
        <v>0</v>
      </c>
      <c r="T301" s="7">
        <v>0</v>
      </c>
      <c r="U301" s="7">
        <v>0</v>
      </c>
      <c r="V301" s="7">
        <v>0</v>
      </c>
      <c r="W301" s="7">
        <v>0</v>
      </c>
    </row>
    <row r="302" spans="1:23">
      <c r="A302" s="16">
        <v>29</v>
      </c>
      <c r="B302" s="16">
        <v>18</v>
      </c>
      <c r="C302" s="16" t="s">
        <v>465</v>
      </c>
      <c r="E302" s="7">
        <v>1</v>
      </c>
      <c r="F302" s="7">
        <v>0</v>
      </c>
      <c r="G302" s="7">
        <v>0</v>
      </c>
      <c r="H302" s="7">
        <v>0</v>
      </c>
      <c r="I302" s="7">
        <v>0</v>
      </c>
      <c r="J302" s="7">
        <v>0</v>
      </c>
      <c r="K302" s="7">
        <v>0</v>
      </c>
      <c r="L302" s="7">
        <v>0</v>
      </c>
      <c r="M302" s="7">
        <v>0</v>
      </c>
      <c r="O302" s="7">
        <v>0</v>
      </c>
      <c r="P302" s="7">
        <v>0</v>
      </c>
      <c r="Q302" s="7">
        <v>0</v>
      </c>
      <c r="R302" s="7">
        <v>0</v>
      </c>
      <c r="S302" s="7">
        <v>0</v>
      </c>
      <c r="T302" s="7">
        <v>0</v>
      </c>
      <c r="U302" s="7">
        <v>1</v>
      </c>
      <c r="V302" s="7">
        <v>0</v>
      </c>
      <c r="W302" s="7">
        <v>0</v>
      </c>
    </row>
    <row r="303" spans="1:23">
      <c r="A303" s="16">
        <v>30</v>
      </c>
      <c r="B303" s="16">
        <v>36</v>
      </c>
      <c r="C303" s="16" t="s">
        <v>465</v>
      </c>
      <c r="E303" s="7">
        <v>1</v>
      </c>
      <c r="F303" s="7">
        <v>0</v>
      </c>
      <c r="G303" s="7">
        <v>0</v>
      </c>
      <c r="H303" s="7">
        <v>0</v>
      </c>
      <c r="I303" s="7">
        <v>0</v>
      </c>
      <c r="J303" s="7">
        <v>0</v>
      </c>
      <c r="K303" s="7">
        <v>0</v>
      </c>
      <c r="L303" s="7">
        <v>0</v>
      </c>
      <c r="M303" s="7">
        <v>0</v>
      </c>
      <c r="O303" s="7">
        <v>0</v>
      </c>
      <c r="P303" s="7">
        <v>0</v>
      </c>
      <c r="Q303" s="7">
        <v>0</v>
      </c>
      <c r="R303" s="7">
        <v>0</v>
      </c>
      <c r="S303" s="7">
        <v>0</v>
      </c>
      <c r="T303" s="7">
        <v>0</v>
      </c>
      <c r="U303" s="7">
        <v>0</v>
      </c>
      <c r="V303" s="7">
        <v>1</v>
      </c>
      <c r="W303" s="7">
        <v>0</v>
      </c>
    </row>
    <row r="304" spans="1:23">
      <c r="A304" s="16">
        <v>31</v>
      </c>
      <c r="B304" s="16">
        <v>20</v>
      </c>
      <c r="C304" s="16" t="s">
        <v>465</v>
      </c>
      <c r="E304" s="7">
        <v>1</v>
      </c>
      <c r="F304" s="7">
        <v>0</v>
      </c>
      <c r="G304" s="7">
        <v>0</v>
      </c>
      <c r="H304" s="7">
        <v>0</v>
      </c>
      <c r="I304" s="7">
        <v>0</v>
      </c>
      <c r="J304" s="7">
        <v>0</v>
      </c>
      <c r="K304" s="7">
        <v>0</v>
      </c>
      <c r="L304" s="7">
        <v>0</v>
      </c>
      <c r="M304" s="7">
        <v>0</v>
      </c>
      <c r="O304" s="7">
        <v>0</v>
      </c>
      <c r="P304" s="7">
        <v>0</v>
      </c>
      <c r="Q304" s="7">
        <v>0</v>
      </c>
      <c r="R304" s="7">
        <v>0</v>
      </c>
      <c r="S304" s="7">
        <v>0</v>
      </c>
      <c r="T304" s="7">
        <v>0</v>
      </c>
      <c r="U304" s="7">
        <v>1</v>
      </c>
      <c r="V304" s="7">
        <v>0</v>
      </c>
      <c r="W304" s="7">
        <v>0</v>
      </c>
    </row>
    <row r="305" spans="1:23">
      <c r="A305" s="16">
        <v>32</v>
      </c>
      <c r="B305" s="16">
        <v>27</v>
      </c>
      <c r="C305" s="16" t="s">
        <v>465</v>
      </c>
      <c r="E305" s="7">
        <v>0</v>
      </c>
      <c r="F305" s="7">
        <v>0</v>
      </c>
      <c r="G305" s="7">
        <v>1</v>
      </c>
      <c r="H305" s="7">
        <v>0</v>
      </c>
      <c r="I305" s="7">
        <v>0</v>
      </c>
      <c r="J305" s="7">
        <v>0</v>
      </c>
      <c r="K305" s="7">
        <v>0</v>
      </c>
      <c r="L305" s="7">
        <v>0</v>
      </c>
      <c r="M305" s="7">
        <v>0</v>
      </c>
      <c r="O305" s="7">
        <v>0</v>
      </c>
      <c r="P305" s="7">
        <v>0</v>
      </c>
      <c r="Q305" s="7">
        <v>1</v>
      </c>
      <c r="R305" s="7">
        <v>0</v>
      </c>
      <c r="S305" s="7">
        <v>0</v>
      </c>
      <c r="T305" s="7">
        <v>0</v>
      </c>
      <c r="U305" s="7">
        <v>0</v>
      </c>
      <c r="V305" s="7">
        <v>0</v>
      </c>
      <c r="W305" s="7">
        <v>0</v>
      </c>
    </row>
    <row r="306" spans="1:23">
      <c r="A306" s="16">
        <v>33</v>
      </c>
      <c r="B306" s="16">
        <v>32</v>
      </c>
      <c r="C306" s="16" t="s">
        <v>465</v>
      </c>
      <c r="E306" s="7">
        <v>1</v>
      </c>
      <c r="F306" s="7">
        <v>0</v>
      </c>
      <c r="G306" s="7">
        <v>0</v>
      </c>
      <c r="H306" s="7">
        <v>0</v>
      </c>
      <c r="I306" s="7">
        <v>0</v>
      </c>
      <c r="J306" s="7">
        <v>0</v>
      </c>
      <c r="K306" s="7">
        <v>0</v>
      </c>
      <c r="L306" s="7">
        <v>0</v>
      </c>
      <c r="M306" s="7">
        <v>0</v>
      </c>
      <c r="O306" s="7">
        <v>0</v>
      </c>
      <c r="P306" s="7">
        <v>0</v>
      </c>
      <c r="Q306" s="7">
        <v>1</v>
      </c>
      <c r="R306" s="7">
        <v>0</v>
      </c>
      <c r="S306" s="7">
        <v>0</v>
      </c>
      <c r="T306" s="7">
        <v>0</v>
      </c>
      <c r="U306" s="7">
        <v>0</v>
      </c>
      <c r="V306" s="7">
        <v>0</v>
      </c>
      <c r="W306" s="7">
        <v>0</v>
      </c>
    </row>
    <row r="307" spans="1:23">
      <c r="A307" s="16">
        <v>34</v>
      </c>
      <c r="B307" s="16">
        <v>25</v>
      </c>
      <c r="C307" s="16" t="s">
        <v>465</v>
      </c>
      <c r="E307" s="7">
        <v>1</v>
      </c>
      <c r="F307" s="7">
        <v>0</v>
      </c>
      <c r="G307" s="7">
        <v>0</v>
      </c>
      <c r="H307" s="7">
        <v>0</v>
      </c>
      <c r="I307" s="7">
        <v>0</v>
      </c>
      <c r="J307" s="7">
        <v>0</v>
      </c>
      <c r="K307" s="7">
        <v>0</v>
      </c>
      <c r="L307" s="7">
        <v>0</v>
      </c>
      <c r="M307" s="7">
        <v>0</v>
      </c>
      <c r="O307" s="7">
        <v>0</v>
      </c>
      <c r="P307" s="7">
        <v>0</v>
      </c>
      <c r="Q307" s="7">
        <v>1</v>
      </c>
      <c r="R307" s="7">
        <v>0</v>
      </c>
      <c r="S307" s="7">
        <v>0</v>
      </c>
      <c r="T307" s="7">
        <v>0</v>
      </c>
      <c r="U307" s="7">
        <v>0</v>
      </c>
      <c r="V307" s="7">
        <v>0</v>
      </c>
      <c r="W307" s="7">
        <v>0</v>
      </c>
    </row>
    <row r="308" spans="1:23">
      <c r="A308" s="16">
        <v>35</v>
      </c>
      <c r="B308" s="16">
        <v>28</v>
      </c>
      <c r="C308" s="16" t="s">
        <v>465</v>
      </c>
      <c r="E308" s="7">
        <v>0</v>
      </c>
      <c r="F308" s="7">
        <v>1</v>
      </c>
      <c r="G308" s="7">
        <v>0</v>
      </c>
      <c r="H308" s="7">
        <v>0</v>
      </c>
      <c r="I308" s="7">
        <v>0</v>
      </c>
      <c r="J308" s="7">
        <v>0</v>
      </c>
      <c r="K308" s="7">
        <v>0</v>
      </c>
      <c r="L308" s="7">
        <v>0</v>
      </c>
      <c r="M308" s="7">
        <v>0</v>
      </c>
      <c r="O308" s="7">
        <v>0</v>
      </c>
      <c r="P308" s="7">
        <v>0</v>
      </c>
      <c r="Q308" s="7">
        <v>1</v>
      </c>
      <c r="R308" s="7">
        <v>0</v>
      </c>
      <c r="S308" s="7">
        <v>0</v>
      </c>
      <c r="T308" s="7">
        <v>0</v>
      </c>
      <c r="U308" s="7">
        <v>0</v>
      </c>
      <c r="V308" s="7">
        <v>0</v>
      </c>
      <c r="W308" s="7">
        <v>0</v>
      </c>
    </row>
    <row r="309" spans="1:23">
      <c r="A309" s="16">
        <v>36</v>
      </c>
      <c r="B309" s="16">
        <v>23</v>
      </c>
      <c r="C309" s="16" t="s">
        <v>465</v>
      </c>
      <c r="E309" s="7">
        <v>1</v>
      </c>
      <c r="F309" s="7">
        <v>0</v>
      </c>
      <c r="G309" s="7">
        <v>0</v>
      </c>
      <c r="H309" s="7">
        <v>0</v>
      </c>
      <c r="I309" s="7">
        <v>0</v>
      </c>
      <c r="J309" s="7">
        <v>0</v>
      </c>
      <c r="K309" s="7">
        <v>0</v>
      </c>
      <c r="L309" s="7">
        <v>0</v>
      </c>
      <c r="M309" s="7">
        <v>0</v>
      </c>
      <c r="O309" s="7">
        <v>1</v>
      </c>
      <c r="P309" s="7">
        <v>0</v>
      </c>
      <c r="Q309" s="7">
        <v>0</v>
      </c>
      <c r="R309" s="7">
        <v>0</v>
      </c>
      <c r="S309" s="7">
        <v>0</v>
      </c>
      <c r="T309" s="7">
        <v>0</v>
      </c>
      <c r="U309" s="7">
        <v>0</v>
      </c>
      <c r="V309" s="7">
        <v>0</v>
      </c>
      <c r="W309" s="7">
        <v>0</v>
      </c>
    </row>
    <row r="310" spans="1:23">
      <c r="A310" s="16">
        <v>37</v>
      </c>
      <c r="B310" s="16">
        <v>24</v>
      </c>
      <c r="C310" s="16" t="s">
        <v>465</v>
      </c>
      <c r="E310" s="7">
        <v>1</v>
      </c>
      <c r="F310" s="7">
        <v>0</v>
      </c>
      <c r="G310" s="7">
        <v>0</v>
      </c>
      <c r="H310" s="7">
        <v>0</v>
      </c>
      <c r="I310" s="7">
        <v>0</v>
      </c>
      <c r="J310" s="7">
        <v>0</v>
      </c>
      <c r="K310" s="7">
        <v>0</v>
      </c>
      <c r="L310" s="7">
        <v>0</v>
      </c>
      <c r="M310" s="7">
        <v>0</v>
      </c>
      <c r="O310" s="7">
        <v>1</v>
      </c>
      <c r="P310" s="7">
        <v>0</v>
      </c>
      <c r="Q310" s="7">
        <v>0</v>
      </c>
      <c r="R310" s="7">
        <v>0</v>
      </c>
      <c r="S310" s="7">
        <v>0</v>
      </c>
      <c r="T310" s="7">
        <v>0</v>
      </c>
      <c r="U310" s="7">
        <v>0</v>
      </c>
      <c r="V310" s="7">
        <v>0</v>
      </c>
      <c r="W310" s="7">
        <v>0</v>
      </c>
    </row>
    <row r="311" spans="1:23">
      <c r="A311" s="16">
        <v>38</v>
      </c>
      <c r="B311" s="16">
        <v>22</v>
      </c>
      <c r="C311" s="16" t="s">
        <v>465</v>
      </c>
      <c r="E311" s="7">
        <v>1</v>
      </c>
      <c r="F311" s="7">
        <v>0</v>
      </c>
      <c r="G311" s="7">
        <v>0</v>
      </c>
      <c r="H311" s="7">
        <v>0</v>
      </c>
      <c r="I311" s="7">
        <v>0</v>
      </c>
      <c r="J311" s="7">
        <v>0</v>
      </c>
      <c r="K311" s="7">
        <v>0</v>
      </c>
      <c r="L311" s="7">
        <v>0</v>
      </c>
      <c r="M311" s="7">
        <v>0</v>
      </c>
      <c r="O311" s="7">
        <v>0</v>
      </c>
      <c r="P311" s="7">
        <v>0</v>
      </c>
      <c r="Q311" s="7">
        <v>1</v>
      </c>
      <c r="R311" s="7">
        <v>0</v>
      </c>
      <c r="S311" s="7">
        <v>0</v>
      </c>
      <c r="T311" s="7">
        <v>0</v>
      </c>
      <c r="U311" s="7">
        <v>0</v>
      </c>
      <c r="V311" s="7">
        <v>0</v>
      </c>
      <c r="W311" s="7">
        <v>0</v>
      </c>
    </row>
    <row r="312" spans="1:23">
      <c r="A312" s="16">
        <v>39</v>
      </c>
      <c r="B312" s="16">
        <v>21</v>
      </c>
      <c r="C312" s="16" t="s">
        <v>465</v>
      </c>
      <c r="E312" s="7">
        <v>1</v>
      </c>
      <c r="F312" s="7">
        <v>0</v>
      </c>
      <c r="G312" s="7">
        <v>0</v>
      </c>
      <c r="H312" s="7">
        <v>0</v>
      </c>
      <c r="I312" s="7">
        <v>0</v>
      </c>
      <c r="J312" s="7">
        <v>0</v>
      </c>
      <c r="K312" s="7">
        <v>0</v>
      </c>
      <c r="L312" s="7">
        <v>0</v>
      </c>
      <c r="M312" s="7">
        <v>0</v>
      </c>
      <c r="O312" s="7">
        <v>0</v>
      </c>
      <c r="P312" s="7">
        <v>0</v>
      </c>
      <c r="Q312" s="7">
        <v>1</v>
      </c>
      <c r="R312" s="7">
        <v>0</v>
      </c>
      <c r="S312" s="7">
        <v>0</v>
      </c>
      <c r="T312" s="7">
        <v>0</v>
      </c>
      <c r="U312" s="7">
        <v>0</v>
      </c>
      <c r="V312" s="7">
        <v>0</v>
      </c>
      <c r="W312" s="7">
        <v>0</v>
      </c>
    </row>
    <row r="313" spans="1:23">
      <c r="A313" s="16">
        <v>40</v>
      </c>
      <c r="B313" s="16">
        <v>21</v>
      </c>
      <c r="C313" s="16" t="s">
        <v>465</v>
      </c>
      <c r="E313" s="7">
        <v>1</v>
      </c>
      <c r="F313" s="7">
        <v>0</v>
      </c>
      <c r="G313" s="7">
        <v>0</v>
      </c>
      <c r="H313" s="7">
        <v>0</v>
      </c>
      <c r="I313" s="7">
        <v>0</v>
      </c>
      <c r="J313" s="7">
        <v>0</v>
      </c>
      <c r="K313" s="7">
        <v>0</v>
      </c>
      <c r="L313" s="7">
        <v>0</v>
      </c>
      <c r="M313" s="7">
        <v>0</v>
      </c>
      <c r="O313" s="7">
        <v>0</v>
      </c>
      <c r="P313" s="7">
        <v>0</v>
      </c>
      <c r="Q313" s="7">
        <v>0</v>
      </c>
      <c r="R313" s="7">
        <v>0</v>
      </c>
      <c r="S313" s="7">
        <v>0</v>
      </c>
      <c r="T313" s="7">
        <v>1</v>
      </c>
      <c r="U313" s="7">
        <v>0</v>
      </c>
      <c r="V313" s="7">
        <v>0</v>
      </c>
      <c r="W313" s="7">
        <v>0</v>
      </c>
    </row>
    <row r="314" spans="1:23">
      <c r="A314" s="16">
        <v>41</v>
      </c>
      <c r="B314" s="16">
        <v>27</v>
      </c>
      <c r="C314" s="16" t="s">
        <v>465</v>
      </c>
      <c r="E314" s="7">
        <v>1</v>
      </c>
      <c r="F314" s="7">
        <v>0</v>
      </c>
      <c r="G314" s="7">
        <v>0</v>
      </c>
      <c r="H314" s="7">
        <v>0</v>
      </c>
      <c r="I314" s="7">
        <v>0</v>
      </c>
      <c r="J314" s="7">
        <v>0</v>
      </c>
      <c r="K314" s="7">
        <v>0</v>
      </c>
      <c r="L314" s="7">
        <v>0</v>
      </c>
      <c r="M314" s="7">
        <v>0</v>
      </c>
      <c r="O314" s="7">
        <v>0</v>
      </c>
      <c r="P314" s="7">
        <v>0</v>
      </c>
      <c r="Q314" s="7">
        <v>1</v>
      </c>
      <c r="R314" s="7">
        <v>0</v>
      </c>
      <c r="S314" s="7">
        <v>0</v>
      </c>
      <c r="T314" s="7">
        <v>0</v>
      </c>
      <c r="U314" s="7">
        <v>0</v>
      </c>
      <c r="V314" s="7">
        <v>0</v>
      </c>
      <c r="W314" s="7">
        <v>0</v>
      </c>
    </row>
    <row r="315" spans="1:23">
      <c r="A315" s="16">
        <v>42</v>
      </c>
      <c r="B315" s="16">
        <v>30</v>
      </c>
      <c r="C315" s="16" t="s">
        <v>465</v>
      </c>
      <c r="E315" s="7">
        <v>1</v>
      </c>
      <c r="F315" s="7">
        <v>0</v>
      </c>
      <c r="G315" s="7">
        <v>0</v>
      </c>
      <c r="H315" s="7">
        <v>0</v>
      </c>
      <c r="I315" s="7">
        <v>0</v>
      </c>
      <c r="J315" s="7">
        <v>0</v>
      </c>
      <c r="K315" s="7">
        <v>0</v>
      </c>
      <c r="L315" s="7">
        <v>0</v>
      </c>
      <c r="M315" s="7">
        <v>0</v>
      </c>
      <c r="O315" s="7">
        <v>0</v>
      </c>
      <c r="P315" s="7">
        <v>0</v>
      </c>
      <c r="Q315" s="7">
        <v>1</v>
      </c>
      <c r="R315" s="7">
        <v>0</v>
      </c>
      <c r="S315" s="7">
        <v>0</v>
      </c>
      <c r="T315" s="7">
        <v>0</v>
      </c>
      <c r="U315" s="7">
        <v>0</v>
      </c>
      <c r="V315" s="7">
        <v>0</v>
      </c>
      <c r="W315" s="7">
        <v>0</v>
      </c>
    </row>
    <row r="316" spans="1:23">
      <c r="A316" s="16">
        <v>43</v>
      </c>
      <c r="B316" s="16">
        <v>22</v>
      </c>
      <c r="C316" s="16" t="s">
        <v>465</v>
      </c>
      <c r="E316" s="7">
        <v>1</v>
      </c>
      <c r="F316" s="7">
        <v>0</v>
      </c>
      <c r="G316" s="7">
        <v>0</v>
      </c>
      <c r="H316" s="7">
        <v>0</v>
      </c>
      <c r="I316" s="7">
        <v>0</v>
      </c>
      <c r="J316" s="7">
        <v>0</v>
      </c>
      <c r="K316" s="7">
        <v>0</v>
      </c>
      <c r="L316" s="7">
        <v>0</v>
      </c>
      <c r="M316" s="7">
        <v>0</v>
      </c>
      <c r="O316" s="7">
        <v>0</v>
      </c>
      <c r="P316" s="7">
        <v>0</v>
      </c>
      <c r="Q316" s="7">
        <v>0</v>
      </c>
      <c r="R316" s="7">
        <v>0</v>
      </c>
      <c r="S316" s="7">
        <v>0</v>
      </c>
      <c r="T316" s="7">
        <v>1</v>
      </c>
      <c r="U316" s="7">
        <v>0</v>
      </c>
      <c r="V316" s="7">
        <v>0</v>
      </c>
      <c r="W316" s="7">
        <v>0</v>
      </c>
    </row>
    <row r="317" spans="1:23">
      <c r="A317" s="16">
        <v>44</v>
      </c>
      <c r="B317" s="16">
        <v>23</v>
      </c>
      <c r="C317" s="16" t="s">
        <v>465</v>
      </c>
      <c r="E317" s="7">
        <v>1</v>
      </c>
      <c r="F317" s="7">
        <v>0</v>
      </c>
      <c r="G317" s="7">
        <v>0</v>
      </c>
      <c r="H317" s="7">
        <v>0</v>
      </c>
      <c r="I317" s="7">
        <v>0</v>
      </c>
      <c r="J317" s="7">
        <v>0</v>
      </c>
      <c r="K317" s="7">
        <v>0</v>
      </c>
      <c r="L317" s="7">
        <v>0</v>
      </c>
      <c r="M317" s="7">
        <v>0</v>
      </c>
      <c r="O317" s="7">
        <v>0</v>
      </c>
      <c r="P317" s="7">
        <v>0</v>
      </c>
      <c r="Q317" s="7">
        <v>1</v>
      </c>
      <c r="R317" s="7">
        <v>0</v>
      </c>
      <c r="S317" s="7">
        <v>0</v>
      </c>
      <c r="T317" s="7">
        <v>0</v>
      </c>
      <c r="U317" s="7">
        <v>0</v>
      </c>
      <c r="V317" s="7">
        <v>0</v>
      </c>
      <c r="W317" s="7">
        <v>0</v>
      </c>
    </row>
    <row r="318" spans="1:23">
      <c r="A318" s="16">
        <v>45</v>
      </c>
      <c r="B318" s="16">
        <v>21</v>
      </c>
      <c r="C318" s="16" t="s">
        <v>465</v>
      </c>
      <c r="E318" s="7">
        <v>0</v>
      </c>
      <c r="F318" s="7">
        <v>1</v>
      </c>
      <c r="G318" s="7">
        <v>0</v>
      </c>
      <c r="H318" s="7">
        <v>0</v>
      </c>
      <c r="I318" s="7">
        <v>0</v>
      </c>
      <c r="J318" s="7">
        <v>0</v>
      </c>
      <c r="K318" s="7">
        <v>0</v>
      </c>
      <c r="L318" s="7">
        <v>0</v>
      </c>
      <c r="M318" s="7">
        <v>0</v>
      </c>
      <c r="O318" s="7">
        <v>0</v>
      </c>
      <c r="P318" s="7">
        <v>0</v>
      </c>
      <c r="Q318" s="7">
        <v>1</v>
      </c>
      <c r="R318" s="7">
        <v>0</v>
      </c>
      <c r="S318" s="7">
        <v>0</v>
      </c>
      <c r="T318" s="7">
        <v>0</v>
      </c>
      <c r="U318" s="7">
        <v>0</v>
      </c>
      <c r="V318" s="7">
        <v>0</v>
      </c>
      <c r="W318" s="7">
        <v>0</v>
      </c>
    </row>
    <row r="319" spans="1:23">
      <c r="A319" s="16">
        <v>46</v>
      </c>
      <c r="B319" s="16">
        <v>33</v>
      </c>
      <c r="C319" s="16" t="s">
        <v>465</v>
      </c>
      <c r="E319" s="7">
        <v>1</v>
      </c>
      <c r="F319" s="7">
        <v>0</v>
      </c>
      <c r="G319" s="7">
        <v>0</v>
      </c>
      <c r="H319" s="7">
        <v>0</v>
      </c>
      <c r="I319" s="7">
        <v>0</v>
      </c>
      <c r="J319" s="7">
        <v>0</v>
      </c>
      <c r="K319" s="7">
        <v>0</v>
      </c>
      <c r="L319" s="7">
        <v>0</v>
      </c>
      <c r="M319" s="7">
        <v>0</v>
      </c>
      <c r="O319" s="7">
        <v>0</v>
      </c>
      <c r="P319" s="7">
        <v>0</v>
      </c>
      <c r="Q319" s="7">
        <v>0</v>
      </c>
      <c r="R319" s="7">
        <v>0</v>
      </c>
      <c r="S319" s="7">
        <v>1</v>
      </c>
      <c r="T319" s="7">
        <v>0</v>
      </c>
      <c r="U319" s="7">
        <v>0</v>
      </c>
      <c r="V319" s="7">
        <v>0</v>
      </c>
      <c r="W319" s="7">
        <v>0</v>
      </c>
    </row>
    <row r="320" spans="1:23">
      <c r="A320" s="16">
        <v>47</v>
      </c>
      <c r="B320" s="16">
        <v>27</v>
      </c>
      <c r="C320" s="16" t="s">
        <v>465</v>
      </c>
      <c r="E320" s="7">
        <v>1</v>
      </c>
      <c r="F320" s="7">
        <v>0</v>
      </c>
      <c r="G320" s="7">
        <v>0</v>
      </c>
      <c r="H320" s="7">
        <v>0</v>
      </c>
      <c r="I320" s="7">
        <v>0</v>
      </c>
      <c r="J320" s="7">
        <v>0</v>
      </c>
      <c r="K320" s="7">
        <v>0</v>
      </c>
      <c r="L320" s="7">
        <v>0</v>
      </c>
      <c r="M320" s="7">
        <v>0</v>
      </c>
      <c r="O320" s="7">
        <v>0</v>
      </c>
      <c r="P320" s="7">
        <v>0</v>
      </c>
      <c r="Q320" s="7">
        <v>1</v>
      </c>
      <c r="R320" s="7">
        <v>0</v>
      </c>
      <c r="S320" s="7">
        <v>0</v>
      </c>
      <c r="T320" s="7">
        <v>0</v>
      </c>
      <c r="U320" s="7">
        <v>0</v>
      </c>
      <c r="V320" s="7">
        <v>0</v>
      </c>
      <c r="W320" s="7">
        <v>0</v>
      </c>
    </row>
    <row r="321" spans="1:23">
      <c r="A321" s="16">
        <v>48</v>
      </c>
      <c r="B321" s="16">
        <v>21</v>
      </c>
      <c r="C321" s="16" t="s">
        <v>465</v>
      </c>
      <c r="E321" s="7">
        <v>0</v>
      </c>
      <c r="F321" s="7">
        <v>1</v>
      </c>
      <c r="G321" s="7">
        <v>0</v>
      </c>
      <c r="H321" s="7">
        <v>0</v>
      </c>
      <c r="I321" s="7">
        <v>0</v>
      </c>
      <c r="J321" s="7">
        <v>0</v>
      </c>
      <c r="K321" s="7">
        <v>0</v>
      </c>
      <c r="L321" s="7">
        <v>0</v>
      </c>
      <c r="M321" s="7">
        <v>0</v>
      </c>
      <c r="O321" s="7">
        <v>0</v>
      </c>
      <c r="P321" s="7">
        <v>0</v>
      </c>
      <c r="Q321" s="7">
        <v>1</v>
      </c>
      <c r="R321" s="7">
        <v>0</v>
      </c>
      <c r="S321" s="7">
        <v>0</v>
      </c>
      <c r="T321" s="7">
        <v>0</v>
      </c>
      <c r="U321" s="7">
        <v>0</v>
      </c>
      <c r="V321" s="7">
        <v>0</v>
      </c>
      <c r="W321" s="7">
        <v>0</v>
      </c>
    </row>
    <row r="322" spans="1:23">
      <c r="A322" s="16">
        <v>49</v>
      </c>
      <c r="B322" s="16">
        <v>20</v>
      </c>
      <c r="C322" s="16" t="s">
        <v>465</v>
      </c>
      <c r="E322" s="7">
        <v>0</v>
      </c>
      <c r="F322" s="7">
        <v>1</v>
      </c>
      <c r="G322" s="7">
        <v>0</v>
      </c>
      <c r="H322" s="7">
        <v>0</v>
      </c>
      <c r="I322" s="7">
        <v>0</v>
      </c>
      <c r="J322" s="7">
        <v>0</v>
      </c>
      <c r="K322" s="7">
        <v>0</v>
      </c>
      <c r="L322" s="7">
        <v>0</v>
      </c>
      <c r="M322" s="7">
        <v>0</v>
      </c>
      <c r="O322" s="7">
        <v>0</v>
      </c>
      <c r="P322" s="7">
        <v>0</v>
      </c>
      <c r="Q322" s="7">
        <v>0</v>
      </c>
      <c r="R322" s="7">
        <v>1</v>
      </c>
      <c r="S322" s="7">
        <v>0</v>
      </c>
      <c r="T322" s="7">
        <v>0</v>
      </c>
      <c r="U322" s="7">
        <v>0</v>
      </c>
      <c r="V322" s="7">
        <v>0</v>
      </c>
      <c r="W322" s="7">
        <v>0</v>
      </c>
    </row>
    <row r="323" spans="1:23">
      <c r="A323" s="16">
        <v>50</v>
      </c>
      <c r="B323" s="16">
        <v>19</v>
      </c>
      <c r="C323" s="16" t="s">
        <v>465</v>
      </c>
      <c r="E323" s="7">
        <v>1</v>
      </c>
      <c r="F323" s="7">
        <v>0</v>
      </c>
      <c r="G323" s="7">
        <v>0</v>
      </c>
      <c r="H323" s="7">
        <v>0</v>
      </c>
      <c r="I323" s="7">
        <v>0</v>
      </c>
      <c r="J323" s="7">
        <v>0</v>
      </c>
      <c r="K323" s="7">
        <v>0</v>
      </c>
      <c r="L323" s="7">
        <v>0</v>
      </c>
      <c r="M323" s="7">
        <v>0</v>
      </c>
      <c r="O323" s="7">
        <v>1</v>
      </c>
      <c r="P323" s="7">
        <v>0</v>
      </c>
      <c r="Q323" s="7">
        <v>0</v>
      </c>
      <c r="R323" s="7">
        <v>0</v>
      </c>
      <c r="S323" s="7">
        <v>0</v>
      </c>
      <c r="T323" s="7">
        <v>0</v>
      </c>
      <c r="U323" s="7">
        <v>0</v>
      </c>
      <c r="V323" s="7">
        <v>0</v>
      </c>
      <c r="W323" s="7">
        <v>0</v>
      </c>
    </row>
    <row r="324" spans="1:23">
      <c r="A324" s="16">
        <v>51</v>
      </c>
      <c r="B324" s="16">
        <v>24</v>
      </c>
      <c r="C324" s="16" t="s">
        <v>465</v>
      </c>
      <c r="E324" s="7">
        <v>1</v>
      </c>
      <c r="F324" s="7">
        <v>0</v>
      </c>
      <c r="G324" s="7">
        <v>0</v>
      </c>
      <c r="H324" s="7">
        <v>0</v>
      </c>
      <c r="I324" s="7">
        <v>0</v>
      </c>
      <c r="J324" s="7">
        <v>0</v>
      </c>
      <c r="K324" s="7">
        <v>0</v>
      </c>
      <c r="L324" s="7">
        <v>0</v>
      </c>
      <c r="M324" s="7">
        <v>0</v>
      </c>
      <c r="O324" s="7">
        <v>0</v>
      </c>
      <c r="P324" s="7">
        <v>0</v>
      </c>
      <c r="Q324" s="7">
        <v>0</v>
      </c>
      <c r="R324" s="7">
        <v>0</v>
      </c>
      <c r="S324" s="7">
        <v>0</v>
      </c>
      <c r="T324" s="7">
        <v>0</v>
      </c>
      <c r="U324" s="7">
        <v>1</v>
      </c>
      <c r="V324" s="7">
        <v>0</v>
      </c>
      <c r="W324" s="7">
        <v>0</v>
      </c>
    </row>
    <row r="325" spans="1:23">
      <c r="A325" s="16">
        <v>52</v>
      </c>
      <c r="B325" s="16">
        <v>21</v>
      </c>
      <c r="C325" s="16" t="s">
        <v>465</v>
      </c>
      <c r="E325" s="7">
        <v>0</v>
      </c>
      <c r="F325" s="7">
        <v>0</v>
      </c>
      <c r="G325" s="7">
        <v>0</v>
      </c>
      <c r="H325" s="7">
        <v>0</v>
      </c>
      <c r="I325" s="7">
        <v>0</v>
      </c>
      <c r="J325" s="7">
        <v>1</v>
      </c>
      <c r="K325" s="7">
        <v>0</v>
      </c>
      <c r="L325" s="7">
        <v>0</v>
      </c>
      <c r="M325" s="7">
        <v>0</v>
      </c>
      <c r="O325" s="7">
        <v>0</v>
      </c>
      <c r="P325" s="7">
        <v>0</v>
      </c>
      <c r="Q325" s="7">
        <v>1</v>
      </c>
      <c r="R325" s="7">
        <v>0</v>
      </c>
      <c r="S325" s="7">
        <v>0</v>
      </c>
      <c r="T325" s="7">
        <v>0</v>
      </c>
      <c r="U325" s="7">
        <v>0</v>
      </c>
      <c r="V325" s="7">
        <v>0</v>
      </c>
      <c r="W325" s="7">
        <v>0</v>
      </c>
    </row>
    <row r="326" spans="1:23">
      <c r="A326" s="16">
        <v>53</v>
      </c>
      <c r="B326" s="16">
        <v>22</v>
      </c>
      <c r="C326" s="16" t="s">
        <v>465</v>
      </c>
      <c r="E326" s="7">
        <v>1</v>
      </c>
      <c r="F326" s="7">
        <v>0</v>
      </c>
      <c r="G326" s="7">
        <v>0</v>
      </c>
      <c r="H326" s="7">
        <v>0</v>
      </c>
      <c r="I326" s="7">
        <v>0</v>
      </c>
      <c r="J326" s="7">
        <v>0</v>
      </c>
      <c r="K326" s="7">
        <v>0</v>
      </c>
      <c r="L326" s="7">
        <v>0</v>
      </c>
      <c r="M326" s="7">
        <v>0</v>
      </c>
      <c r="O326" s="7">
        <v>0</v>
      </c>
      <c r="P326" s="7">
        <v>0</v>
      </c>
      <c r="Q326" s="7">
        <v>1</v>
      </c>
      <c r="R326" s="7">
        <v>0</v>
      </c>
      <c r="S326" s="7">
        <v>0</v>
      </c>
      <c r="T326" s="7">
        <v>0</v>
      </c>
      <c r="U326" s="7">
        <v>0</v>
      </c>
      <c r="V326" s="7">
        <v>0</v>
      </c>
      <c r="W326" s="7">
        <v>0</v>
      </c>
    </row>
    <row r="327" spans="1:23">
      <c r="A327" s="16">
        <v>54</v>
      </c>
      <c r="B327" s="16">
        <v>21</v>
      </c>
      <c r="C327" s="16" t="s">
        <v>465</v>
      </c>
      <c r="E327" s="7">
        <v>1</v>
      </c>
      <c r="F327" s="7">
        <v>0</v>
      </c>
      <c r="G327" s="7">
        <v>0</v>
      </c>
      <c r="H327" s="7">
        <v>0</v>
      </c>
      <c r="I327" s="7">
        <v>0</v>
      </c>
      <c r="J327" s="7">
        <v>0</v>
      </c>
      <c r="K327" s="7">
        <v>0</v>
      </c>
      <c r="L327" s="7">
        <v>0</v>
      </c>
      <c r="M327" s="7">
        <v>0</v>
      </c>
      <c r="O327" s="7">
        <v>0</v>
      </c>
      <c r="P327" s="7">
        <v>0</v>
      </c>
      <c r="Q327" s="7">
        <v>0</v>
      </c>
      <c r="R327" s="7">
        <v>0</v>
      </c>
      <c r="S327" s="7">
        <v>0</v>
      </c>
      <c r="T327" s="7">
        <v>1</v>
      </c>
      <c r="U327" s="7">
        <v>0</v>
      </c>
      <c r="V327" s="7">
        <v>0</v>
      </c>
      <c r="W327" s="7">
        <v>0</v>
      </c>
    </row>
    <row r="328" spans="1:23">
      <c r="A328" s="16">
        <v>55</v>
      </c>
      <c r="B328" s="16">
        <v>23</v>
      </c>
      <c r="C328" s="16" t="s">
        <v>465</v>
      </c>
      <c r="E328" s="7">
        <v>0</v>
      </c>
      <c r="F328" s="7">
        <v>0</v>
      </c>
      <c r="G328" s="7">
        <v>0</v>
      </c>
      <c r="H328" s="7">
        <v>0</v>
      </c>
      <c r="I328" s="7">
        <v>0</v>
      </c>
      <c r="J328" s="7">
        <v>0</v>
      </c>
      <c r="K328" s="7">
        <v>0</v>
      </c>
      <c r="L328" s="7">
        <v>1</v>
      </c>
      <c r="M328" s="7">
        <v>0</v>
      </c>
      <c r="O328" s="7">
        <v>0</v>
      </c>
      <c r="P328" s="7">
        <v>0</v>
      </c>
      <c r="Q328" s="7">
        <v>0</v>
      </c>
      <c r="R328" s="7">
        <v>0</v>
      </c>
      <c r="S328" s="7">
        <v>0</v>
      </c>
      <c r="T328" s="7">
        <v>0</v>
      </c>
      <c r="U328" s="7">
        <v>1</v>
      </c>
      <c r="V328" s="7">
        <v>0</v>
      </c>
      <c r="W328" s="7">
        <v>0</v>
      </c>
    </row>
    <row r="329" spans="1:23">
      <c r="A329" s="16">
        <v>56</v>
      </c>
      <c r="B329" s="16">
        <v>47</v>
      </c>
      <c r="C329" s="16" t="s">
        <v>465</v>
      </c>
      <c r="E329" s="7">
        <v>1</v>
      </c>
      <c r="F329" s="7">
        <v>0</v>
      </c>
      <c r="G329" s="7">
        <v>0</v>
      </c>
      <c r="H329" s="7">
        <v>0</v>
      </c>
      <c r="I329" s="7">
        <v>0</v>
      </c>
      <c r="J329" s="7">
        <v>0</v>
      </c>
      <c r="K329" s="7">
        <v>0</v>
      </c>
      <c r="L329" s="7">
        <v>0</v>
      </c>
      <c r="M329" s="7">
        <v>0</v>
      </c>
      <c r="O329" s="7">
        <v>0</v>
      </c>
      <c r="P329" s="7">
        <v>0</v>
      </c>
      <c r="Q329" s="7">
        <v>0</v>
      </c>
      <c r="R329" s="7">
        <v>0</v>
      </c>
      <c r="S329" s="7">
        <v>0</v>
      </c>
      <c r="T329" s="7">
        <v>0</v>
      </c>
      <c r="U329" s="7">
        <v>0</v>
      </c>
      <c r="V329" s="7">
        <v>1</v>
      </c>
      <c r="W329" s="7">
        <v>0</v>
      </c>
    </row>
    <row r="330" spans="1:23">
      <c r="A330" s="16">
        <v>57</v>
      </c>
      <c r="B330" s="16">
        <v>34</v>
      </c>
      <c r="C330" s="16" t="s">
        <v>465</v>
      </c>
      <c r="E330" s="7">
        <v>1</v>
      </c>
      <c r="F330" s="7">
        <v>0</v>
      </c>
      <c r="G330" s="7">
        <v>0</v>
      </c>
      <c r="H330" s="7">
        <v>0</v>
      </c>
      <c r="I330" s="7">
        <v>0</v>
      </c>
      <c r="J330" s="7">
        <v>0</v>
      </c>
      <c r="K330" s="7">
        <v>0</v>
      </c>
      <c r="L330" s="7">
        <v>0</v>
      </c>
      <c r="M330" s="7">
        <v>0</v>
      </c>
      <c r="O330" s="7">
        <v>0</v>
      </c>
      <c r="P330" s="7">
        <v>1</v>
      </c>
      <c r="Q330" s="7">
        <v>0</v>
      </c>
      <c r="R330" s="7">
        <v>0</v>
      </c>
      <c r="S330" s="7">
        <v>0</v>
      </c>
      <c r="T330" s="7">
        <v>0</v>
      </c>
      <c r="U330" s="7">
        <v>0</v>
      </c>
      <c r="V330" s="7">
        <v>0</v>
      </c>
      <c r="W330" s="7">
        <v>0</v>
      </c>
    </row>
    <row r="331" spans="1:23">
      <c r="A331" s="16">
        <v>58</v>
      </c>
      <c r="B331" s="16">
        <v>31</v>
      </c>
      <c r="C331" s="16" t="s">
        <v>465</v>
      </c>
      <c r="E331" s="7">
        <v>1</v>
      </c>
      <c r="F331" s="7">
        <v>0</v>
      </c>
      <c r="G331" s="7">
        <v>0</v>
      </c>
      <c r="H331" s="7">
        <v>0</v>
      </c>
      <c r="I331" s="7">
        <v>0</v>
      </c>
      <c r="J331" s="7">
        <v>0</v>
      </c>
      <c r="K331" s="7">
        <v>0</v>
      </c>
      <c r="L331" s="7">
        <v>0</v>
      </c>
      <c r="M331" s="7">
        <v>0</v>
      </c>
      <c r="O331" s="7">
        <v>0</v>
      </c>
      <c r="P331" s="7">
        <v>1</v>
      </c>
      <c r="Q331" s="7">
        <v>0</v>
      </c>
      <c r="R331" s="7">
        <v>0</v>
      </c>
      <c r="S331" s="7">
        <v>0</v>
      </c>
      <c r="T331" s="7">
        <v>0</v>
      </c>
      <c r="U331" s="7">
        <v>0</v>
      </c>
      <c r="V331" s="7">
        <v>0</v>
      </c>
      <c r="W331" s="7">
        <v>0</v>
      </c>
    </row>
    <row r="332" spans="1:23">
      <c r="A332" s="16">
        <v>59</v>
      </c>
      <c r="B332" s="16">
        <v>28</v>
      </c>
      <c r="C332" s="16" t="s">
        <v>465</v>
      </c>
      <c r="E332" s="7">
        <v>1</v>
      </c>
      <c r="F332" s="7">
        <v>0</v>
      </c>
      <c r="G332" s="7">
        <v>0</v>
      </c>
      <c r="H332" s="7">
        <v>0</v>
      </c>
      <c r="I332" s="7">
        <v>0</v>
      </c>
      <c r="J332" s="7">
        <v>0</v>
      </c>
      <c r="K332" s="7">
        <v>0</v>
      </c>
      <c r="L332" s="7">
        <v>0</v>
      </c>
      <c r="M332" s="7">
        <v>0</v>
      </c>
      <c r="O332" s="7">
        <v>0</v>
      </c>
      <c r="P332" s="7">
        <v>0</v>
      </c>
      <c r="Q332" s="7">
        <v>1</v>
      </c>
      <c r="R332" s="7">
        <v>0</v>
      </c>
      <c r="S332" s="7">
        <v>0</v>
      </c>
      <c r="T332" s="7">
        <v>0</v>
      </c>
      <c r="U332" s="7">
        <v>0</v>
      </c>
      <c r="V332" s="7">
        <v>0</v>
      </c>
      <c r="W332" s="7">
        <v>0</v>
      </c>
    </row>
    <row r="333" spans="1:23">
      <c r="A333" s="16">
        <v>60</v>
      </c>
      <c r="B333" s="16">
        <v>28</v>
      </c>
      <c r="C333" s="16" t="s">
        <v>465</v>
      </c>
      <c r="E333" s="7">
        <v>0</v>
      </c>
      <c r="F333" s="7">
        <v>0</v>
      </c>
      <c r="G333" s="7">
        <v>0</v>
      </c>
      <c r="H333" s="7">
        <v>0</v>
      </c>
      <c r="I333" s="7">
        <v>0</v>
      </c>
      <c r="J333" s="7">
        <v>1</v>
      </c>
      <c r="K333" s="7">
        <v>0</v>
      </c>
      <c r="L333" s="7">
        <v>0</v>
      </c>
      <c r="M333" s="7">
        <v>0</v>
      </c>
      <c r="O333" s="7">
        <v>1</v>
      </c>
      <c r="P333" s="7">
        <v>0</v>
      </c>
      <c r="Q333" s="7">
        <v>0</v>
      </c>
      <c r="R333" s="7">
        <v>0</v>
      </c>
      <c r="S333" s="7">
        <v>0</v>
      </c>
      <c r="T333" s="7">
        <v>0</v>
      </c>
      <c r="U333" s="7">
        <v>0</v>
      </c>
      <c r="V333" s="7">
        <v>0</v>
      </c>
      <c r="W333" s="7">
        <v>0</v>
      </c>
    </row>
    <row r="334" spans="1:23">
      <c r="A334" s="16">
        <v>61</v>
      </c>
      <c r="B334" s="16">
        <v>30</v>
      </c>
      <c r="C334" s="16" t="s">
        <v>326</v>
      </c>
      <c r="E334" s="7">
        <v>0</v>
      </c>
      <c r="F334" s="7">
        <v>0</v>
      </c>
      <c r="G334" s="7">
        <v>0</v>
      </c>
      <c r="H334" s="7">
        <v>0</v>
      </c>
      <c r="I334" s="7">
        <v>1</v>
      </c>
      <c r="J334" s="7">
        <v>0</v>
      </c>
      <c r="K334" s="7">
        <v>0</v>
      </c>
      <c r="L334" s="7">
        <v>0</v>
      </c>
      <c r="M334" s="7">
        <v>0</v>
      </c>
      <c r="O334" s="7">
        <v>0</v>
      </c>
      <c r="P334" s="7">
        <v>0</v>
      </c>
      <c r="Q334" s="7">
        <v>0</v>
      </c>
      <c r="R334" s="7">
        <v>0</v>
      </c>
      <c r="S334" s="7">
        <v>1</v>
      </c>
      <c r="T334" s="7">
        <v>0</v>
      </c>
      <c r="U334" s="7">
        <v>0</v>
      </c>
      <c r="V334" s="7">
        <v>0</v>
      </c>
      <c r="W334" s="7">
        <v>0</v>
      </c>
    </row>
    <row r="335" spans="1:23">
      <c r="A335" s="16">
        <v>62</v>
      </c>
      <c r="B335" s="16">
        <v>19</v>
      </c>
      <c r="C335" s="16" t="s">
        <v>326</v>
      </c>
      <c r="E335" s="7">
        <v>1</v>
      </c>
      <c r="F335" s="7">
        <v>0</v>
      </c>
      <c r="G335" s="7">
        <v>0</v>
      </c>
      <c r="H335" s="7">
        <v>0</v>
      </c>
      <c r="I335" s="7">
        <v>0</v>
      </c>
      <c r="J335" s="7">
        <v>0</v>
      </c>
      <c r="K335" s="7">
        <v>0</v>
      </c>
      <c r="L335" s="7">
        <v>0</v>
      </c>
      <c r="M335" s="7">
        <v>0</v>
      </c>
      <c r="O335" s="7">
        <v>0</v>
      </c>
      <c r="P335" s="7">
        <v>0</v>
      </c>
      <c r="Q335" s="7">
        <v>0</v>
      </c>
      <c r="R335" s="7">
        <v>0</v>
      </c>
      <c r="S335" s="7">
        <v>1</v>
      </c>
      <c r="T335" s="7">
        <v>0</v>
      </c>
      <c r="U335" s="7">
        <v>0</v>
      </c>
      <c r="V335" s="7">
        <v>0</v>
      </c>
      <c r="W335" s="7">
        <v>0</v>
      </c>
    </row>
    <row r="336" spans="1:23">
      <c r="A336" s="16">
        <v>63</v>
      </c>
      <c r="B336" s="16">
        <v>23</v>
      </c>
      <c r="C336" s="16" t="s">
        <v>326</v>
      </c>
      <c r="E336" s="7">
        <v>1</v>
      </c>
      <c r="F336" s="7">
        <v>0</v>
      </c>
      <c r="G336" s="7">
        <v>0</v>
      </c>
      <c r="H336" s="7">
        <v>0</v>
      </c>
      <c r="I336" s="7">
        <v>0</v>
      </c>
      <c r="J336" s="7">
        <v>0</v>
      </c>
      <c r="K336" s="7">
        <v>0</v>
      </c>
      <c r="L336" s="7">
        <v>0</v>
      </c>
      <c r="M336" s="7">
        <v>0</v>
      </c>
      <c r="O336" s="7">
        <v>0</v>
      </c>
      <c r="P336" s="7">
        <v>0</v>
      </c>
      <c r="Q336" s="7">
        <v>0</v>
      </c>
      <c r="R336" s="7">
        <v>1</v>
      </c>
      <c r="S336" s="7">
        <v>0</v>
      </c>
      <c r="T336" s="7">
        <v>0</v>
      </c>
      <c r="U336" s="7">
        <v>0</v>
      </c>
      <c r="V336" s="7">
        <v>0</v>
      </c>
      <c r="W336" s="7">
        <v>0</v>
      </c>
    </row>
    <row r="337" spans="1:23">
      <c r="A337" s="16">
        <v>64</v>
      </c>
      <c r="B337" s="16">
        <v>33</v>
      </c>
      <c r="C337" s="16" t="s">
        <v>326</v>
      </c>
      <c r="E337" s="7">
        <v>1</v>
      </c>
      <c r="F337" s="7">
        <v>0</v>
      </c>
      <c r="G337" s="7">
        <v>0</v>
      </c>
      <c r="H337" s="7">
        <v>0</v>
      </c>
      <c r="I337" s="7">
        <v>0</v>
      </c>
      <c r="J337" s="7">
        <v>0</v>
      </c>
      <c r="K337" s="7">
        <v>0</v>
      </c>
      <c r="L337" s="7">
        <v>0</v>
      </c>
      <c r="M337" s="7">
        <v>0</v>
      </c>
      <c r="O337" s="7">
        <v>0</v>
      </c>
      <c r="P337" s="7">
        <v>1</v>
      </c>
      <c r="Q337" s="7">
        <v>0</v>
      </c>
      <c r="R337" s="7">
        <v>0</v>
      </c>
      <c r="S337" s="7">
        <v>0</v>
      </c>
      <c r="T337" s="7">
        <v>0</v>
      </c>
      <c r="U337" s="7">
        <v>0</v>
      </c>
      <c r="V337" s="7">
        <v>0</v>
      </c>
      <c r="W337" s="7">
        <v>0</v>
      </c>
    </row>
    <row r="338" spans="1:23">
      <c r="A338" s="16">
        <v>65</v>
      </c>
      <c r="B338" s="16">
        <v>23</v>
      </c>
      <c r="C338" s="16" t="s">
        <v>326</v>
      </c>
      <c r="E338" s="7">
        <v>1</v>
      </c>
      <c r="F338" s="7">
        <v>0</v>
      </c>
      <c r="G338" s="7">
        <v>0</v>
      </c>
      <c r="H338" s="7">
        <v>0</v>
      </c>
      <c r="I338" s="7">
        <v>0</v>
      </c>
      <c r="J338" s="7">
        <v>0</v>
      </c>
      <c r="K338" s="7">
        <v>0</v>
      </c>
      <c r="L338" s="7">
        <v>0</v>
      </c>
      <c r="M338" s="7">
        <v>0</v>
      </c>
      <c r="O338" s="7">
        <v>0</v>
      </c>
      <c r="P338" s="7">
        <v>0</v>
      </c>
      <c r="Q338" s="7">
        <v>0</v>
      </c>
      <c r="R338" s="7">
        <v>0</v>
      </c>
      <c r="S338" s="7">
        <v>0</v>
      </c>
      <c r="T338" s="7">
        <v>0</v>
      </c>
      <c r="U338" s="7">
        <v>0</v>
      </c>
      <c r="V338" s="7">
        <v>0</v>
      </c>
      <c r="W338" s="7">
        <v>1</v>
      </c>
    </row>
    <row r="339" spans="1:23">
      <c r="A339" s="16">
        <v>66</v>
      </c>
      <c r="B339" s="16">
        <v>22</v>
      </c>
      <c r="C339" s="16" t="s">
        <v>326</v>
      </c>
      <c r="E339" s="7">
        <v>1</v>
      </c>
      <c r="F339" s="7">
        <v>0</v>
      </c>
      <c r="G339" s="7">
        <v>0</v>
      </c>
      <c r="H339" s="7">
        <v>0</v>
      </c>
      <c r="I339" s="7">
        <v>0</v>
      </c>
      <c r="J339" s="7">
        <v>0</v>
      </c>
      <c r="K339" s="7">
        <v>0</v>
      </c>
      <c r="L339" s="7">
        <v>0</v>
      </c>
      <c r="M339" s="7">
        <v>0</v>
      </c>
      <c r="O339" s="7">
        <v>0</v>
      </c>
      <c r="P339" s="7">
        <v>1</v>
      </c>
      <c r="Q339" s="7">
        <v>0</v>
      </c>
      <c r="R339" s="7">
        <v>0</v>
      </c>
      <c r="S339" s="7">
        <v>0</v>
      </c>
      <c r="T339" s="7">
        <v>0</v>
      </c>
      <c r="U339" s="7">
        <v>0</v>
      </c>
      <c r="V339" s="7">
        <v>0</v>
      </c>
      <c r="W339" s="7">
        <v>0</v>
      </c>
    </row>
    <row r="340" spans="1:23">
      <c r="A340" s="16">
        <v>67</v>
      </c>
      <c r="B340" s="16">
        <v>32</v>
      </c>
      <c r="C340" s="16" t="s">
        <v>326</v>
      </c>
      <c r="E340" s="7">
        <v>0</v>
      </c>
      <c r="F340" s="7">
        <v>0</v>
      </c>
      <c r="G340" s="7">
        <v>0</v>
      </c>
      <c r="H340" s="7">
        <v>0</v>
      </c>
      <c r="I340" s="7">
        <v>0</v>
      </c>
      <c r="J340" s="7">
        <v>0</v>
      </c>
      <c r="K340" s="7">
        <v>0</v>
      </c>
      <c r="L340" s="7">
        <v>1</v>
      </c>
      <c r="M340" s="7">
        <v>0</v>
      </c>
      <c r="O340" s="7">
        <v>0</v>
      </c>
      <c r="P340" s="7">
        <v>0</v>
      </c>
      <c r="Q340" s="7">
        <v>0</v>
      </c>
      <c r="R340" s="7">
        <v>0</v>
      </c>
      <c r="S340" s="7">
        <v>0</v>
      </c>
      <c r="T340" s="7">
        <v>0</v>
      </c>
      <c r="U340" s="7">
        <v>0</v>
      </c>
      <c r="V340" s="7">
        <v>1</v>
      </c>
      <c r="W340" s="7">
        <v>0</v>
      </c>
    </row>
    <row r="341" spans="1:23">
      <c r="A341" s="16">
        <v>68</v>
      </c>
      <c r="B341" s="16">
        <v>24</v>
      </c>
      <c r="C341" s="16" t="s">
        <v>326</v>
      </c>
      <c r="E341" s="7">
        <v>1</v>
      </c>
      <c r="F341" s="7">
        <v>0</v>
      </c>
      <c r="G341" s="7">
        <v>0</v>
      </c>
      <c r="H341" s="7">
        <v>0</v>
      </c>
      <c r="I341" s="7">
        <v>0</v>
      </c>
      <c r="J341" s="7">
        <v>0</v>
      </c>
      <c r="K341" s="7">
        <v>0</v>
      </c>
      <c r="L341" s="7">
        <v>0</v>
      </c>
      <c r="M341" s="7">
        <v>0</v>
      </c>
      <c r="O341" s="7">
        <v>0</v>
      </c>
      <c r="P341" s="7">
        <v>0</v>
      </c>
      <c r="Q341" s="7">
        <v>1</v>
      </c>
      <c r="R341" s="7">
        <v>0</v>
      </c>
      <c r="S341" s="7">
        <v>0</v>
      </c>
      <c r="T341" s="7">
        <v>0</v>
      </c>
      <c r="U341" s="7">
        <v>0</v>
      </c>
      <c r="V341" s="7">
        <v>0</v>
      </c>
      <c r="W341" s="7">
        <v>0</v>
      </c>
    </row>
    <row r="342" spans="1:23">
      <c r="A342" s="16">
        <v>69</v>
      </c>
      <c r="B342" s="16">
        <v>26</v>
      </c>
      <c r="C342" s="16" t="s">
        <v>326</v>
      </c>
      <c r="E342" s="7">
        <v>1</v>
      </c>
      <c r="F342" s="7">
        <v>0</v>
      </c>
      <c r="G342" s="7">
        <v>0</v>
      </c>
      <c r="H342" s="7">
        <v>0</v>
      </c>
      <c r="I342" s="7">
        <v>0</v>
      </c>
      <c r="J342" s="7">
        <v>0</v>
      </c>
      <c r="K342" s="7">
        <v>0</v>
      </c>
      <c r="L342" s="7">
        <v>0</v>
      </c>
      <c r="M342" s="7">
        <v>0</v>
      </c>
      <c r="O342" s="7">
        <v>0</v>
      </c>
      <c r="P342" s="7">
        <v>0</v>
      </c>
      <c r="Q342" s="7">
        <v>1</v>
      </c>
      <c r="R342" s="7">
        <v>0</v>
      </c>
      <c r="S342" s="7">
        <v>0</v>
      </c>
      <c r="T342" s="7">
        <v>0</v>
      </c>
      <c r="U342" s="7">
        <v>0</v>
      </c>
      <c r="V342" s="7">
        <v>0</v>
      </c>
      <c r="W342" s="7">
        <v>0</v>
      </c>
    </row>
    <row r="343" spans="1:23">
      <c r="A343" s="16">
        <v>70</v>
      </c>
      <c r="B343" s="16">
        <v>21</v>
      </c>
      <c r="C343" s="16" t="s">
        <v>326</v>
      </c>
      <c r="E343" s="7">
        <v>1</v>
      </c>
      <c r="F343" s="7">
        <v>0</v>
      </c>
      <c r="G343" s="7">
        <v>0</v>
      </c>
      <c r="H343" s="7">
        <v>0</v>
      </c>
      <c r="I343" s="7">
        <v>0</v>
      </c>
      <c r="J343" s="7">
        <v>0</v>
      </c>
      <c r="K343" s="7">
        <v>0</v>
      </c>
      <c r="L343" s="7">
        <v>0</v>
      </c>
      <c r="M343" s="7">
        <v>0</v>
      </c>
      <c r="O343" s="7">
        <v>0</v>
      </c>
      <c r="P343" s="7">
        <v>0</v>
      </c>
      <c r="Q343" s="7">
        <v>1</v>
      </c>
      <c r="R343" s="7">
        <v>0</v>
      </c>
      <c r="S343" s="7">
        <v>0</v>
      </c>
      <c r="T343" s="7">
        <v>0</v>
      </c>
      <c r="U343" s="7">
        <v>0</v>
      </c>
      <c r="V343" s="7">
        <v>0</v>
      </c>
      <c r="W343" s="7">
        <v>0</v>
      </c>
    </row>
    <row r="344" spans="1:23">
      <c r="A344" s="16">
        <v>71</v>
      </c>
      <c r="B344" s="16">
        <v>25</v>
      </c>
      <c r="C344" s="16" t="s">
        <v>326</v>
      </c>
      <c r="E344" s="7">
        <v>0</v>
      </c>
      <c r="F344" s="7">
        <v>0</v>
      </c>
      <c r="G344" s="7">
        <v>0</v>
      </c>
      <c r="H344" s="7">
        <v>0</v>
      </c>
      <c r="I344" s="7">
        <v>0</v>
      </c>
      <c r="J344" s="7">
        <v>1</v>
      </c>
      <c r="K344" s="7">
        <v>0</v>
      </c>
      <c r="L344" s="7">
        <v>0</v>
      </c>
      <c r="M344" s="7">
        <v>0</v>
      </c>
      <c r="O344" s="7">
        <v>0</v>
      </c>
      <c r="P344" s="7">
        <v>0</v>
      </c>
      <c r="Q344" s="7">
        <v>0</v>
      </c>
      <c r="R344" s="7">
        <v>0</v>
      </c>
      <c r="S344" s="7">
        <v>0</v>
      </c>
      <c r="T344" s="7">
        <v>1</v>
      </c>
      <c r="U344" s="7">
        <v>0</v>
      </c>
      <c r="V344" s="7">
        <v>0</v>
      </c>
      <c r="W344" s="7">
        <v>0</v>
      </c>
    </row>
    <row r="345" spans="1:23">
      <c r="A345" s="16">
        <v>72</v>
      </c>
      <c r="B345" s="16">
        <v>25</v>
      </c>
      <c r="C345" s="16" t="s">
        <v>326</v>
      </c>
      <c r="E345" s="7">
        <v>0</v>
      </c>
      <c r="F345" s="7">
        <v>0</v>
      </c>
      <c r="G345" s="7">
        <v>0</v>
      </c>
      <c r="H345" s="7">
        <v>1</v>
      </c>
      <c r="I345" s="7">
        <v>0</v>
      </c>
      <c r="J345" s="7">
        <v>0</v>
      </c>
      <c r="K345" s="7">
        <v>0</v>
      </c>
      <c r="L345" s="7">
        <v>0</v>
      </c>
      <c r="M345" s="7">
        <v>0</v>
      </c>
      <c r="O345" s="7">
        <v>0</v>
      </c>
      <c r="P345" s="7">
        <v>0</v>
      </c>
      <c r="Q345" s="7">
        <v>0</v>
      </c>
      <c r="R345" s="7">
        <v>1</v>
      </c>
      <c r="S345" s="7">
        <v>0</v>
      </c>
      <c r="T345" s="7">
        <v>0</v>
      </c>
      <c r="U345" s="7">
        <v>0</v>
      </c>
      <c r="V345" s="7">
        <v>0</v>
      </c>
      <c r="W345" s="7">
        <v>0</v>
      </c>
    </row>
    <row r="346" spans="1:23">
      <c r="A346" s="16">
        <v>73</v>
      </c>
      <c r="B346" s="16">
        <v>32</v>
      </c>
      <c r="C346" s="16" t="s">
        <v>326</v>
      </c>
      <c r="E346" s="7">
        <v>1</v>
      </c>
      <c r="F346" s="7">
        <v>0</v>
      </c>
      <c r="G346" s="7">
        <v>0</v>
      </c>
      <c r="H346" s="7">
        <v>0</v>
      </c>
      <c r="I346" s="7">
        <v>0</v>
      </c>
      <c r="J346" s="7">
        <v>0</v>
      </c>
      <c r="K346" s="7">
        <v>0</v>
      </c>
      <c r="L346" s="7">
        <v>0</v>
      </c>
      <c r="M346" s="7">
        <v>0</v>
      </c>
      <c r="O346" s="7">
        <v>1</v>
      </c>
      <c r="P346" s="7">
        <v>0</v>
      </c>
      <c r="Q346" s="7">
        <v>0</v>
      </c>
      <c r="R346" s="7">
        <v>0</v>
      </c>
      <c r="S346" s="7">
        <v>0</v>
      </c>
      <c r="T346" s="7">
        <v>0</v>
      </c>
      <c r="U346" s="7">
        <v>0</v>
      </c>
      <c r="V346" s="7">
        <v>0</v>
      </c>
      <c r="W346" s="7">
        <v>0</v>
      </c>
    </row>
    <row r="347" spans="1:23">
      <c r="A347" s="16">
        <v>74</v>
      </c>
      <c r="B347" s="16">
        <v>27</v>
      </c>
      <c r="C347" s="16" t="s">
        <v>326</v>
      </c>
      <c r="E347" s="7">
        <v>0</v>
      </c>
      <c r="F347" s="7">
        <v>1</v>
      </c>
      <c r="G347" s="7">
        <v>0</v>
      </c>
      <c r="H347" s="7">
        <v>0</v>
      </c>
      <c r="I347" s="7">
        <v>0</v>
      </c>
      <c r="J347" s="7">
        <v>0</v>
      </c>
      <c r="K347" s="7">
        <v>0</v>
      </c>
      <c r="L347" s="7">
        <v>0</v>
      </c>
      <c r="M347" s="7">
        <v>0</v>
      </c>
      <c r="O347" s="7">
        <v>0</v>
      </c>
      <c r="P347" s="7">
        <v>0</v>
      </c>
      <c r="Q347" s="7">
        <v>1</v>
      </c>
      <c r="R347" s="7">
        <v>0</v>
      </c>
      <c r="S347" s="7">
        <v>0</v>
      </c>
      <c r="T347" s="7">
        <v>0</v>
      </c>
      <c r="U347" s="7">
        <v>0</v>
      </c>
      <c r="V347" s="7">
        <v>0</v>
      </c>
      <c r="W347" s="7">
        <v>0</v>
      </c>
    </row>
    <row r="348" spans="1:23">
      <c r="A348" s="16">
        <v>75</v>
      </c>
      <c r="B348" s="16">
        <v>24</v>
      </c>
      <c r="C348" s="16" t="s">
        <v>326</v>
      </c>
      <c r="E348" s="7">
        <v>1</v>
      </c>
      <c r="F348" s="7">
        <v>0</v>
      </c>
      <c r="G348" s="7">
        <v>0</v>
      </c>
      <c r="H348" s="7">
        <v>0</v>
      </c>
      <c r="I348" s="7">
        <v>0</v>
      </c>
      <c r="J348" s="7">
        <v>0</v>
      </c>
      <c r="K348" s="7">
        <v>0</v>
      </c>
      <c r="L348" s="7">
        <v>0</v>
      </c>
      <c r="M348" s="7">
        <v>0</v>
      </c>
      <c r="O348" s="7">
        <v>0</v>
      </c>
      <c r="P348" s="7">
        <v>0</v>
      </c>
      <c r="Q348" s="7">
        <v>1</v>
      </c>
      <c r="R348" s="7">
        <v>0</v>
      </c>
      <c r="S348" s="7">
        <v>0</v>
      </c>
      <c r="T348" s="7">
        <v>0</v>
      </c>
      <c r="U348" s="7">
        <v>0</v>
      </c>
      <c r="V348" s="7">
        <v>0</v>
      </c>
      <c r="W348" s="7">
        <v>0</v>
      </c>
    </row>
    <row r="349" spans="1:23">
      <c r="A349" s="16">
        <v>76</v>
      </c>
      <c r="B349" s="16">
        <v>20</v>
      </c>
      <c r="C349" s="16" t="s">
        <v>326</v>
      </c>
      <c r="E349" s="7">
        <v>1</v>
      </c>
      <c r="F349" s="7">
        <v>0</v>
      </c>
      <c r="G349" s="7">
        <v>0</v>
      </c>
      <c r="H349" s="7">
        <v>0</v>
      </c>
      <c r="I349" s="7">
        <v>0</v>
      </c>
      <c r="J349" s="7">
        <v>0</v>
      </c>
      <c r="K349" s="7">
        <v>0</v>
      </c>
      <c r="L349" s="7">
        <v>0</v>
      </c>
      <c r="M349" s="7">
        <v>0</v>
      </c>
      <c r="O349" s="7">
        <v>1</v>
      </c>
      <c r="P349" s="7">
        <v>0</v>
      </c>
      <c r="Q349" s="7">
        <v>0</v>
      </c>
      <c r="R349" s="7">
        <v>0</v>
      </c>
      <c r="S349" s="7">
        <v>0</v>
      </c>
      <c r="T349" s="7">
        <v>0</v>
      </c>
      <c r="U349" s="7">
        <v>0</v>
      </c>
      <c r="V349" s="7">
        <v>0</v>
      </c>
      <c r="W349" s="7">
        <v>0</v>
      </c>
    </row>
    <row r="350" spans="1:23">
      <c r="A350" s="16">
        <v>77</v>
      </c>
      <c r="B350" s="16">
        <v>23</v>
      </c>
      <c r="C350" s="16" t="s">
        <v>326</v>
      </c>
      <c r="E350" s="7">
        <v>1</v>
      </c>
      <c r="F350" s="7">
        <v>0</v>
      </c>
      <c r="G350" s="7">
        <v>0</v>
      </c>
      <c r="H350" s="7">
        <v>0</v>
      </c>
      <c r="I350" s="7">
        <v>0</v>
      </c>
      <c r="J350" s="7">
        <v>0</v>
      </c>
      <c r="K350" s="7">
        <v>0</v>
      </c>
      <c r="L350" s="7">
        <v>0</v>
      </c>
      <c r="M350" s="7">
        <v>0</v>
      </c>
      <c r="O350" s="7">
        <v>0</v>
      </c>
      <c r="P350" s="7">
        <v>0</v>
      </c>
      <c r="Q350" s="7">
        <v>0</v>
      </c>
      <c r="R350" s="7">
        <v>1</v>
      </c>
      <c r="S350" s="7">
        <v>0</v>
      </c>
      <c r="T350" s="7">
        <v>0</v>
      </c>
      <c r="U350" s="7">
        <v>0</v>
      </c>
      <c r="V350" s="7">
        <v>0</v>
      </c>
      <c r="W350" s="7">
        <v>0</v>
      </c>
    </row>
    <row r="351" spans="1:23">
      <c r="A351" s="16">
        <v>78</v>
      </c>
      <c r="B351" s="16">
        <v>23</v>
      </c>
      <c r="C351" s="16" t="s">
        <v>326</v>
      </c>
      <c r="E351" s="7">
        <v>1</v>
      </c>
      <c r="F351" s="7">
        <v>0</v>
      </c>
      <c r="G351" s="7">
        <v>0</v>
      </c>
      <c r="H351" s="7">
        <v>0</v>
      </c>
      <c r="I351" s="7">
        <v>0</v>
      </c>
      <c r="J351" s="7">
        <v>0</v>
      </c>
      <c r="K351" s="7">
        <v>0</v>
      </c>
      <c r="L351" s="7">
        <v>0</v>
      </c>
      <c r="M351" s="7">
        <v>0</v>
      </c>
      <c r="O351" s="7">
        <v>0</v>
      </c>
      <c r="P351" s="7">
        <v>0</v>
      </c>
      <c r="Q351" s="7">
        <v>0</v>
      </c>
      <c r="R351" s="7">
        <v>0</v>
      </c>
      <c r="S351" s="7">
        <v>0</v>
      </c>
      <c r="T351" s="7">
        <v>0</v>
      </c>
      <c r="U351" s="7">
        <v>1</v>
      </c>
      <c r="V351" s="7">
        <v>0</v>
      </c>
      <c r="W351" s="7">
        <v>0</v>
      </c>
    </row>
    <row r="352" spans="1:23">
      <c r="A352" s="16">
        <v>79</v>
      </c>
      <c r="B352" s="16">
        <v>25</v>
      </c>
      <c r="C352" s="16" t="s">
        <v>326</v>
      </c>
      <c r="E352" s="7">
        <v>1</v>
      </c>
      <c r="F352" s="7">
        <v>0</v>
      </c>
      <c r="G352" s="7">
        <v>0</v>
      </c>
      <c r="H352" s="7">
        <v>0</v>
      </c>
      <c r="I352" s="7">
        <v>0</v>
      </c>
      <c r="J352" s="7">
        <v>0</v>
      </c>
      <c r="K352" s="7">
        <v>0</v>
      </c>
      <c r="L352" s="7">
        <v>0</v>
      </c>
      <c r="M352" s="7">
        <v>0</v>
      </c>
      <c r="O352" s="7">
        <v>0</v>
      </c>
      <c r="P352" s="7">
        <v>0</v>
      </c>
      <c r="Q352" s="7">
        <v>1</v>
      </c>
      <c r="R352" s="7">
        <v>0</v>
      </c>
      <c r="S352" s="7">
        <v>0</v>
      </c>
      <c r="T352" s="7">
        <v>0</v>
      </c>
      <c r="U352" s="7">
        <v>0</v>
      </c>
      <c r="V352" s="7">
        <v>0</v>
      </c>
      <c r="W352" s="7">
        <v>0</v>
      </c>
    </row>
    <row r="353" spans="1:23">
      <c r="A353" s="16">
        <v>80</v>
      </c>
      <c r="B353" s="16">
        <v>29</v>
      </c>
      <c r="C353" s="16" t="s">
        <v>326</v>
      </c>
      <c r="E353" s="7">
        <v>0</v>
      </c>
      <c r="F353" s="7">
        <v>0</v>
      </c>
      <c r="G353" s="7">
        <v>0</v>
      </c>
      <c r="H353" s="7">
        <v>1</v>
      </c>
      <c r="I353" s="7">
        <v>0</v>
      </c>
      <c r="J353" s="7">
        <v>0</v>
      </c>
      <c r="K353" s="7">
        <v>0</v>
      </c>
      <c r="L353" s="7">
        <v>0</v>
      </c>
      <c r="M353" s="7">
        <v>0</v>
      </c>
      <c r="O353" s="7">
        <v>0</v>
      </c>
      <c r="P353" s="7">
        <v>0</v>
      </c>
      <c r="Q353" s="7">
        <v>0</v>
      </c>
      <c r="R353" s="7">
        <v>1</v>
      </c>
      <c r="S353" s="7">
        <v>0</v>
      </c>
      <c r="T353" s="7">
        <v>0</v>
      </c>
      <c r="U353" s="7">
        <v>0</v>
      </c>
      <c r="V353" s="7">
        <v>0</v>
      </c>
      <c r="W353" s="7">
        <v>0</v>
      </c>
    </row>
    <row r="354" spans="1:23">
      <c r="A354" s="16">
        <v>81</v>
      </c>
      <c r="B354" s="16">
        <v>23</v>
      </c>
      <c r="C354" s="16" t="s">
        <v>326</v>
      </c>
      <c r="E354" s="7">
        <v>0</v>
      </c>
      <c r="F354" s="7">
        <v>0</v>
      </c>
      <c r="G354" s="7">
        <v>0</v>
      </c>
      <c r="H354" s="7">
        <v>1</v>
      </c>
      <c r="I354" s="7">
        <v>0</v>
      </c>
      <c r="J354" s="7">
        <v>0</v>
      </c>
      <c r="K354" s="7">
        <v>0</v>
      </c>
      <c r="L354" s="7">
        <v>0</v>
      </c>
      <c r="M354" s="7">
        <v>0</v>
      </c>
      <c r="O354" s="7">
        <v>1</v>
      </c>
      <c r="P354" s="7">
        <v>0</v>
      </c>
      <c r="Q354" s="7">
        <v>0</v>
      </c>
      <c r="R354" s="7">
        <v>0</v>
      </c>
      <c r="S354" s="7">
        <v>0</v>
      </c>
      <c r="T354" s="7">
        <v>0</v>
      </c>
      <c r="U354" s="7">
        <v>0</v>
      </c>
      <c r="V354" s="7">
        <v>0</v>
      </c>
      <c r="W354" s="7">
        <v>0</v>
      </c>
    </row>
    <row r="355" spans="1:23">
      <c r="A355" s="16">
        <v>82</v>
      </c>
      <c r="B355" s="16">
        <v>30</v>
      </c>
      <c r="C355" s="16" t="s">
        <v>326</v>
      </c>
      <c r="E355" s="7">
        <v>1</v>
      </c>
      <c r="F355" s="7">
        <v>0</v>
      </c>
      <c r="G355" s="7">
        <v>0</v>
      </c>
      <c r="H355" s="7">
        <v>0</v>
      </c>
      <c r="I355" s="7">
        <v>0</v>
      </c>
      <c r="J355" s="7">
        <v>0</v>
      </c>
      <c r="K355" s="7">
        <v>0</v>
      </c>
      <c r="L355" s="7">
        <v>0</v>
      </c>
      <c r="M355" s="7">
        <v>0</v>
      </c>
      <c r="O355" s="7">
        <v>0</v>
      </c>
      <c r="P355" s="7">
        <v>1</v>
      </c>
      <c r="Q355" s="7">
        <v>0</v>
      </c>
      <c r="R355" s="7">
        <v>0</v>
      </c>
      <c r="S355" s="7">
        <v>0</v>
      </c>
      <c r="T355" s="7">
        <v>0</v>
      </c>
      <c r="U355" s="7">
        <v>0</v>
      </c>
      <c r="V355" s="7">
        <v>0</v>
      </c>
      <c r="W355" s="7">
        <v>0</v>
      </c>
    </row>
    <row r="356" spans="1:23">
      <c r="A356" s="16">
        <v>83</v>
      </c>
      <c r="B356" s="16">
        <v>25</v>
      </c>
      <c r="C356" s="16" t="s">
        <v>326</v>
      </c>
      <c r="E356" s="7">
        <v>0</v>
      </c>
      <c r="F356" s="7">
        <v>0</v>
      </c>
      <c r="G356" s="7">
        <v>0</v>
      </c>
      <c r="H356" s="7">
        <v>0</v>
      </c>
      <c r="I356" s="7">
        <v>0</v>
      </c>
      <c r="J356" s="7">
        <v>1</v>
      </c>
      <c r="K356" s="7">
        <v>0</v>
      </c>
      <c r="L356" s="7">
        <v>0</v>
      </c>
      <c r="M356" s="7">
        <v>0</v>
      </c>
      <c r="O356" s="7">
        <v>0</v>
      </c>
      <c r="P356" s="7">
        <v>0</v>
      </c>
      <c r="Q356" s="7">
        <v>0</v>
      </c>
      <c r="R356" s="7">
        <v>0</v>
      </c>
      <c r="S356" s="7">
        <v>0</v>
      </c>
      <c r="T356" s="7">
        <v>1</v>
      </c>
      <c r="U356" s="7">
        <v>0</v>
      </c>
      <c r="V356" s="7">
        <v>0</v>
      </c>
      <c r="W356" s="7">
        <v>0</v>
      </c>
    </row>
    <row r="357" spans="1:23">
      <c r="A357" s="16">
        <v>84</v>
      </c>
      <c r="B357" s="16">
        <v>23</v>
      </c>
      <c r="C357" s="16" t="s">
        <v>326</v>
      </c>
      <c r="E357" s="7">
        <v>1</v>
      </c>
      <c r="F357" s="7">
        <v>0</v>
      </c>
      <c r="G357" s="7">
        <v>0</v>
      </c>
      <c r="H357" s="7">
        <v>0</v>
      </c>
      <c r="I357" s="7">
        <v>0</v>
      </c>
      <c r="J357" s="7">
        <v>0</v>
      </c>
      <c r="K357" s="7">
        <v>0</v>
      </c>
      <c r="L357" s="7">
        <v>0</v>
      </c>
      <c r="M357" s="7">
        <v>0</v>
      </c>
      <c r="O357" s="7">
        <v>0</v>
      </c>
      <c r="P357" s="7">
        <v>0</v>
      </c>
      <c r="Q357" s="7">
        <v>0</v>
      </c>
      <c r="R357" s="7">
        <v>0</v>
      </c>
      <c r="S357" s="7">
        <v>0</v>
      </c>
      <c r="T357" s="7">
        <v>1</v>
      </c>
      <c r="U357" s="7">
        <v>0</v>
      </c>
      <c r="V357" s="7">
        <v>0</v>
      </c>
      <c r="W357" s="7">
        <v>0</v>
      </c>
    </row>
    <row r="358" spans="1:23">
      <c r="A358" s="16">
        <v>85</v>
      </c>
      <c r="B358" s="16">
        <v>36</v>
      </c>
      <c r="C358" s="16" t="s">
        <v>326</v>
      </c>
      <c r="E358" s="7">
        <v>1</v>
      </c>
      <c r="F358" s="7">
        <v>0</v>
      </c>
      <c r="G358" s="7">
        <v>0</v>
      </c>
      <c r="H358" s="7">
        <v>0</v>
      </c>
      <c r="I358" s="7">
        <v>0</v>
      </c>
      <c r="J358" s="7">
        <v>0</v>
      </c>
      <c r="K358" s="7">
        <v>0</v>
      </c>
      <c r="L358" s="7">
        <v>0</v>
      </c>
      <c r="M358" s="7">
        <v>0</v>
      </c>
      <c r="O358" s="7">
        <v>0</v>
      </c>
      <c r="P358" s="7">
        <v>0</v>
      </c>
      <c r="Q358" s="7">
        <v>1</v>
      </c>
      <c r="R358" s="7">
        <v>0</v>
      </c>
      <c r="S358" s="7">
        <v>0</v>
      </c>
      <c r="T358" s="7">
        <v>0</v>
      </c>
      <c r="U358" s="7">
        <v>0</v>
      </c>
      <c r="V358" s="7">
        <v>0</v>
      </c>
      <c r="W358" s="7">
        <v>0</v>
      </c>
    </row>
    <row r="359" spans="1:23">
      <c r="A359" s="16">
        <v>86</v>
      </c>
      <c r="B359" s="16">
        <v>24</v>
      </c>
      <c r="C359" s="16" t="s">
        <v>326</v>
      </c>
      <c r="E359" s="7">
        <v>0</v>
      </c>
      <c r="F359" s="7">
        <v>0</v>
      </c>
      <c r="G359" s="7">
        <v>0</v>
      </c>
      <c r="H359" s="7">
        <v>1</v>
      </c>
      <c r="I359" s="7">
        <v>0</v>
      </c>
      <c r="J359" s="7">
        <v>0</v>
      </c>
      <c r="K359" s="7">
        <v>0</v>
      </c>
      <c r="L359" s="7">
        <v>0</v>
      </c>
      <c r="M359" s="7">
        <v>0</v>
      </c>
      <c r="O359" s="7">
        <v>0</v>
      </c>
      <c r="P359" s="7">
        <v>0</v>
      </c>
      <c r="Q359" s="7">
        <v>0</v>
      </c>
      <c r="R359" s="7">
        <v>1</v>
      </c>
      <c r="S359" s="7">
        <v>0</v>
      </c>
      <c r="T359" s="7">
        <v>0</v>
      </c>
      <c r="U359" s="7">
        <v>0</v>
      </c>
      <c r="V359" s="7">
        <v>0</v>
      </c>
      <c r="W359" s="7">
        <v>0</v>
      </c>
    </row>
    <row r="360" spans="1:23">
      <c r="A360" s="16">
        <v>87</v>
      </c>
      <c r="B360" s="16">
        <v>44</v>
      </c>
      <c r="C360" s="16" t="s">
        <v>326</v>
      </c>
      <c r="E360" s="7">
        <v>1</v>
      </c>
      <c r="F360" s="7">
        <v>0</v>
      </c>
      <c r="G360" s="7">
        <v>0</v>
      </c>
      <c r="H360" s="7">
        <v>0</v>
      </c>
      <c r="I360" s="7">
        <v>0</v>
      </c>
      <c r="J360" s="7">
        <v>0</v>
      </c>
      <c r="K360" s="7">
        <v>0</v>
      </c>
      <c r="L360" s="7">
        <v>0</v>
      </c>
      <c r="M360" s="7">
        <v>0</v>
      </c>
      <c r="O360" s="7">
        <v>0</v>
      </c>
      <c r="P360" s="7">
        <v>0</v>
      </c>
      <c r="Q360" s="7">
        <v>0</v>
      </c>
      <c r="R360" s="7">
        <v>0</v>
      </c>
      <c r="S360" s="7">
        <v>0</v>
      </c>
      <c r="T360" s="7">
        <v>0</v>
      </c>
      <c r="U360" s="7">
        <v>0</v>
      </c>
      <c r="V360" s="7">
        <v>1</v>
      </c>
      <c r="W360" s="7">
        <v>0</v>
      </c>
    </row>
    <row r="361" spans="1:23">
      <c r="A361" s="16">
        <v>88</v>
      </c>
      <c r="B361" s="16">
        <v>19</v>
      </c>
      <c r="C361" s="16" t="s">
        <v>326</v>
      </c>
      <c r="E361" s="7">
        <v>0</v>
      </c>
      <c r="F361" s="7">
        <v>1</v>
      </c>
      <c r="G361" s="7">
        <v>0</v>
      </c>
      <c r="H361" s="7">
        <v>0</v>
      </c>
      <c r="I361" s="7">
        <v>0</v>
      </c>
      <c r="J361" s="7">
        <v>0</v>
      </c>
      <c r="K361" s="7">
        <v>0</v>
      </c>
      <c r="L361" s="7">
        <v>0</v>
      </c>
      <c r="M361" s="7">
        <v>0</v>
      </c>
      <c r="O361" s="7">
        <v>0</v>
      </c>
      <c r="P361" s="7">
        <v>0</v>
      </c>
      <c r="Q361" s="7">
        <v>0</v>
      </c>
      <c r="R361" s="7">
        <v>1</v>
      </c>
      <c r="S361" s="7">
        <v>0</v>
      </c>
      <c r="T361" s="7">
        <v>0</v>
      </c>
      <c r="U361" s="7">
        <v>0</v>
      </c>
      <c r="V361" s="7">
        <v>0</v>
      </c>
      <c r="W361" s="7">
        <v>0</v>
      </c>
    </row>
    <row r="362" spans="1:23">
      <c r="A362" s="16">
        <v>89</v>
      </c>
      <c r="B362" s="16">
        <v>37</v>
      </c>
      <c r="C362" s="16" t="s">
        <v>326</v>
      </c>
      <c r="E362" s="7">
        <v>0</v>
      </c>
      <c r="F362" s="7">
        <v>1</v>
      </c>
      <c r="G362" s="7">
        <v>0</v>
      </c>
      <c r="H362" s="7">
        <v>0</v>
      </c>
      <c r="I362" s="7">
        <v>0</v>
      </c>
      <c r="J362" s="7">
        <v>0</v>
      </c>
      <c r="K362" s="7">
        <v>0</v>
      </c>
      <c r="L362" s="7">
        <v>0</v>
      </c>
      <c r="M362" s="7">
        <v>0</v>
      </c>
      <c r="O362" s="7">
        <v>0</v>
      </c>
      <c r="P362" s="7">
        <v>0</v>
      </c>
      <c r="Q362" s="7">
        <v>0</v>
      </c>
      <c r="R362" s="7">
        <v>0</v>
      </c>
      <c r="S362" s="7">
        <v>0</v>
      </c>
      <c r="T362" s="7">
        <v>0</v>
      </c>
      <c r="U362" s="7">
        <v>1</v>
      </c>
      <c r="V362" s="7">
        <v>0</v>
      </c>
      <c r="W362" s="7">
        <v>0</v>
      </c>
    </row>
    <row r="363" spans="1:23">
      <c r="A363" s="16">
        <v>90</v>
      </c>
      <c r="B363" s="16">
        <v>23</v>
      </c>
      <c r="C363" s="16" t="s">
        <v>326</v>
      </c>
      <c r="E363" s="7">
        <v>1</v>
      </c>
      <c r="F363" s="7">
        <v>0</v>
      </c>
      <c r="G363" s="7">
        <v>0</v>
      </c>
      <c r="H363" s="7">
        <v>0</v>
      </c>
      <c r="I363" s="7">
        <v>0</v>
      </c>
      <c r="J363" s="7">
        <v>0</v>
      </c>
      <c r="K363" s="7">
        <v>0</v>
      </c>
      <c r="L363" s="7">
        <v>0</v>
      </c>
      <c r="M363" s="7">
        <v>0</v>
      </c>
      <c r="O363" s="7">
        <v>0</v>
      </c>
      <c r="P363" s="7">
        <v>0</v>
      </c>
      <c r="Q363" s="7">
        <v>0</v>
      </c>
      <c r="R363" s="7">
        <v>1</v>
      </c>
      <c r="S363" s="7">
        <v>0</v>
      </c>
      <c r="T363" s="7">
        <v>0</v>
      </c>
      <c r="U363" s="7">
        <v>0</v>
      </c>
      <c r="V363" s="7">
        <v>0</v>
      </c>
      <c r="W363" s="7">
        <v>0</v>
      </c>
    </row>
    <row r="364" spans="1:23">
      <c r="A364" s="16">
        <v>91</v>
      </c>
      <c r="B364" s="16">
        <v>28</v>
      </c>
      <c r="C364" s="16" t="s">
        <v>326</v>
      </c>
      <c r="E364" s="7">
        <v>1</v>
      </c>
      <c r="F364" s="7">
        <v>0</v>
      </c>
      <c r="G364" s="7">
        <v>0</v>
      </c>
      <c r="H364" s="7">
        <v>0</v>
      </c>
      <c r="I364" s="7">
        <v>0</v>
      </c>
      <c r="J364" s="7">
        <v>0</v>
      </c>
      <c r="K364" s="7">
        <v>0</v>
      </c>
      <c r="L364" s="7">
        <v>0</v>
      </c>
      <c r="M364" s="7">
        <v>0</v>
      </c>
      <c r="O364" s="7">
        <v>0</v>
      </c>
      <c r="P364" s="7">
        <v>0</v>
      </c>
      <c r="Q364" s="7">
        <v>1</v>
      </c>
      <c r="R364" s="7">
        <v>0</v>
      </c>
      <c r="S364" s="7">
        <v>0</v>
      </c>
      <c r="T364" s="7">
        <v>0</v>
      </c>
      <c r="U364" s="7">
        <v>0</v>
      </c>
      <c r="V364" s="7">
        <v>0</v>
      </c>
      <c r="W364" s="7">
        <v>0</v>
      </c>
    </row>
    <row r="365" spans="1:23">
      <c r="A365" s="16">
        <v>92</v>
      </c>
      <c r="B365" s="16">
        <v>21</v>
      </c>
      <c r="C365" s="16" t="s">
        <v>326</v>
      </c>
      <c r="E365" s="7">
        <v>0</v>
      </c>
      <c r="F365" s="7">
        <v>0</v>
      </c>
      <c r="G365" s="7">
        <v>0</v>
      </c>
      <c r="H365" s="7">
        <v>0</v>
      </c>
      <c r="I365" s="7">
        <v>1</v>
      </c>
      <c r="J365" s="7">
        <v>0</v>
      </c>
      <c r="K365" s="7">
        <v>0</v>
      </c>
      <c r="L365" s="7">
        <v>0</v>
      </c>
      <c r="M365" s="7">
        <v>0</v>
      </c>
      <c r="O365" s="7">
        <v>0</v>
      </c>
      <c r="P365" s="7">
        <v>0</v>
      </c>
      <c r="Q365" s="7">
        <v>1</v>
      </c>
      <c r="R365" s="7">
        <v>0</v>
      </c>
      <c r="S365" s="7">
        <v>0</v>
      </c>
      <c r="T365" s="7">
        <v>0</v>
      </c>
      <c r="U365" s="7">
        <v>0</v>
      </c>
      <c r="V365" s="7">
        <v>0</v>
      </c>
      <c r="W365" s="7">
        <v>0</v>
      </c>
    </row>
    <row r="366" spans="1:23">
      <c r="A366" s="16">
        <v>93</v>
      </c>
      <c r="B366" s="16">
        <v>22</v>
      </c>
      <c r="C366" s="16" t="s">
        <v>326</v>
      </c>
      <c r="E366" s="7">
        <v>1</v>
      </c>
      <c r="F366" s="7">
        <v>0</v>
      </c>
      <c r="G366" s="7">
        <v>0</v>
      </c>
      <c r="H366" s="7">
        <v>0</v>
      </c>
      <c r="I366" s="7">
        <v>0</v>
      </c>
      <c r="J366" s="7">
        <v>0</v>
      </c>
      <c r="K366" s="7">
        <v>0</v>
      </c>
      <c r="L366" s="7">
        <v>0</v>
      </c>
      <c r="M366" s="7">
        <v>0</v>
      </c>
      <c r="O366" s="7">
        <v>1</v>
      </c>
      <c r="P366" s="7">
        <v>0</v>
      </c>
      <c r="Q366" s="7">
        <v>0</v>
      </c>
      <c r="R366" s="7">
        <v>0</v>
      </c>
      <c r="S366" s="7">
        <v>0</v>
      </c>
      <c r="T366" s="7">
        <v>0</v>
      </c>
      <c r="U366" s="7">
        <v>0</v>
      </c>
      <c r="V366" s="7">
        <v>0</v>
      </c>
      <c r="W366" s="7">
        <v>0</v>
      </c>
    </row>
    <row r="367" spans="1:23">
      <c r="A367" s="16">
        <v>94</v>
      </c>
      <c r="B367" s="16">
        <v>24</v>
      </c>
      <c r="C367" s="16" t="s">
        <v>326</v>
      </c>
      <c r="E367" s="7">
        <v>0</v>
      </c>
      <c r="F367" s="7">
        <v>0</v>
      </c>
      <c r="G367" s="7">
        <v>0</v>
      </c>
      <c r="H367" s="7">
        <v>0</v>
      </c>
      <c r="I367" s="7">
        <v>1</v>
      </c>
      <c r="J367" s="7">
        <v>0</v>
      </c>
      <c r="K367" s="7">
        <v>0</v>
      </c>
      <c r="L367" s="7">
        <v>0</v>
      </c>
      <c r="M367" s="7">
        <v>0</v>
      </c>
      <c r="O367" s="7">
        <v>0</v>
      </c>
      <c r="P367" s="7">
        <v>0</v>
      </c>
      <c r="Q367" s="7">
        <v>0</v>
      </c>
      <c r="R367" s="7">
        <v>0</v>
      </c>
      <c r="S367" s="7">
        <v>0</v>
      </c>
      <c r="T367" s="7">
        <v>1</v>
      </c>
      <c r="U367" s="7">
        <v>0</v>
      </c>
      <c r="V367" s="7">
        <v>0</v>
      </c>
      <c r="W367" s="7">
        <v>0</v>
      </c>
    </row>
    <row r="368" spans="1:23">
      <c r="A368" s="16">
        <v>95</v>
      </c>
      <c r="B368" s="16">
        <v>25</v>
      </c>
      <c r="C368" s="16" t="s">
        <v>326</v>
      </c>
      <c r="E368" s="7">
        <v>1</v>
      </c>
      <c r="F368" s="7">
        <v>0</v>
      </c>
      <c r="G368" s="7">
        <v>0</v>
      </c>
      <c r="H368" s="7">
        <v>0</v>
      </c>
      <c r="I368" s="7">
        <v>0</v>
      </c>
      <c r="J368" s="7">
        <v>0</v>
      </c>
      <c r="K368" s="7">
        <v>0</v>
      </c>
      <c r="L368" s="7">
        <v>0</v>
      </c>
      <c r="M368" s="7">
        <v>0</v>
      </c>
      <c r="O368" s="7">
        <v>0</v>
      </c>
      <c r="P368" s="7">
        <v>0</v>
      </c>
      <c r="Q368" s="7">
        <v>1</v>
      </c>
      <c r="R368" s="7">
        <v>0</v>
      </c>
      <c r="S368" s="7">
        <v>0</v>
      </c>
      <c r="T368" s="7">
        <v>0</v>
      </c>
      <c r="U368" s="7">
        <v>0</v>
      </c>
      <c r="V368" s="7">
        <v>0</v>
      </c>
      <c r="W368" s="7">
        <v>0</v>
      </c>
    </row>
    <row r="369" spans="1:23">
      <c r="A369" s="16">
        <v>96</v>
      </c>
      <c r="B369" s="16">
        <v>24</v>
      </c>
      <c r="C369" s="16" t="s">
        <v>326</v>
      </c>
      <c r="E369" s="7">
        <v>1</v>
      </c>
      <c r="F369" s="7">
        <v>0</v>
      </c>
      <c r="G369" s="7">
        <v>0</v>
      </c>
      <c r="H369" s="7">
        <v>0</v>
      </c>
      <c r="I369" s="7">
        <v>0</v>
      </c>
      <c r="J369" s="7">
        <v>0</v>
      </c>
      <c r="K369" s="7">
        <v>0</v>
      </c>
      <c r="L369" s="7">
        <v>0</v>
      </c>
      <c r="M369" s="7">
        <v>0</v>
      </c>
      <c r="O369" s="7">
        <v>0</v>
      </c>
      <c r="P369" s="7">
        <v>1</v>
      </c>
      <c r="Q369" s="7">
        <v>0</v>
      </c>
      <c r="R369" s="7">
        <v>0</v>
      </c>
      <c r="S369" s="7">
        <v>0</v>
      </c>
      <c r="T369" s="7">
        <v>0</v>
      </c>
      <c r="U369" s="7">
        <v>0</v>
      </c>
      <c r="V369" s="7">
        <v>0</v>
      </c>
      <c r="W369" s="7">
        <v>0</v>
      </c>
    </row>
    <row r="370" spans="1:23">
      <c r="A370" s="16">
        <v>97</v>
      </c>
      <c r="B370" s="16">
        <v>19</v>
      </c>
      <c r="C370" s="16" t="s">
        <v>326</v>
      </c>
      <c r="E370" s="7">
        <v>0</v>
      </c>
      <c r="F370" s="7">
        <v>1</v>
      </c>
      <c r="G370" s="7">
        <v>0</v>
      </c>
      <c r="H370" s="7">
        <v>0</v>
      </c>
      <c r="I370" s="7">
        <v>0</v>
      </c>
      <c r="J370" s="7">
        <v>0</v>
      </c>
      <c r="K370" s="7">
        <v>0</v>
      </c>
      <c r="L370" s="7">
        <v>0</v>
      </c>
      <c r="M370" s="7">
        <v>0</v>
      </c>
      <c r="O370" s="7">
        <v>0</v>
      </c>
      <c r="P370" s="7">
        <v>0</v>
      </c>
      <c r="Q370" s="7">
        <v>1</v>
      </c>
      <c r="R370" s="7">
        <v>0</v>
      </c>
      <c r="S370" s="7">
        <v>0</v>
      </c>
      <c r="T370" s="7">
        <v>0</v>
      </c>
      <c r="U370" s="7">
        <v>0</v>
      </c>
      <c r="V370" s="7">
        <v>0</v>
      </c>
      <c r="W370" s="7">
        <v>0</v>
      </c>
    </row>
    <row r="371" spans="1:23">
      <c r="A371" s="16">
        <v>98</v>
      </c>
      <c r="B371" s="16">
        <v>23</v>
      </c>
      <c r="C371" s="16" t="s">
        <v>326</v>
      </c>
      <c r="E371" s="7">
        <v>1</v>
      </c>
      <c r="F371" s="7">
        <v>0</v>
      </c>
      <c r="G371" s="7">
        <v>0</v>
      </c>
      <c r="H371" s="7">
        <v>0</v>
      </c>
      <c r="I371" s="7">
        <v>0</v>
      </c>
      <c r="J371" s="7">
        <v>0</v>
      </c>
      <c r="K371" s="7">
        <v>0</v>
      </c>
      <c r="L371" s="7">
        <v>0</v>
      </c>
      <c r="M371" s="7">
        <v>0</v>
      </c>
      <c r="O371" s="7">
        <v>0</v>
      </c>
      <c r="P371" s="7">
        <v>0</v>
      </c>
      <c r="Q371" s="7">
        <v>0</v>
      </c>
      <c r="R371" s="7">
        <v>0</v>
      </c>
      <c r="S371" s="7">
        <v>0</v>
      </c>
      <c r="T371" s="7">
        <v>0</v>
      </c>
      <c r="U371" s="7">
        <v>0</v>
      </c>
      <c r="V371" s="7">
        <v>1</v>
      </c>
      <c r="W371" s="7">
        <v>0</v>
      </c>
    </row>
    <row r="372" spans="1:23">
      <c r="A372" s="16">
        <v>99</v>
      </c>
      <c r="B372" s="16">
        <v>20</v>
      </c>
      <c r="C372" s="16" t="s">
        <v>326</v>
      </c>
      <c r="E372" s="7">
        <v>0</v>
      </c>
      <c r="F372" s="7">
        <v>1</v>
      </c>
      <c r="G372" s="7">
        <v>0</v>
      </c>
      <c r="H372" s="7">
        <v>0</v>
      </c>
      <c r="I372" s="7">
        <v>0</v>
      </c>
      <c r="J372" s="7">
        <v>0</v>
      </c>
      <c r="K372" s="7">
        <v>0</v>
      </c>
      <c r="L372" s="7">
        <v>0</v>
      </c>
      <c r="M372" s="7">
        <v>0</v>
      </c>
      <c r="O372" s="7">
        <v>0</v>
      </c>
      <c r="P372" s="7">
        <v>0</v>
      </c>
      <c r="Q372" s="7">
        <v>0</v>
      </c>
      <c r="R372" s="7">
        <v>0</v>
      </c>
      <c r="S372" s="7">
        <v>0</v>
      </c>
      <c r="T372" s="7">
        <v>0</v>
      </c>
      <c r="U372" s="7">
        <v>0</v>
      </c>
      <c r="V372" s="7">
        <v>1</v>
      </c>
      <c r="W372" s="7">
        <v>0</v>
      </c>
    </row>
    <row r="373" spans="1:23">
      <c r="A373" s="16">
        <v>100</v>
      </c>
      <c r="B373" s="16">
        <v>32</v>
      </c>
      <c r="C373" s="16" t="s">
        <v>326</v>
      </c>
      <c r="E373" s="7">
        <v>1</v>
      </c>
      <c r="F373" s="7">
        <v>0</v>
      </c>
      <c r="G373" s="7">
        <v>0</v>
      </c>
      <c r="H373" s="7">
        <v>0</v>
      </c>
      <c r="I373" s="7">
        <v>0</v>
      </c>
      <c r="J373" s="7">
        <v>0</v>
      </c>
      <c r="K373" s="7">
        <v>0</v>
      </c>
      <c r="L373" s="7">
        <v>0</v>
      </c>
      <c r="M373" s="7">
        <v>0</v>
      </c>
      <c r="O373" s="7">
        <v>1</v>
      </c>
      <c r="P373" s="7">
        <v>0</v>
      </c>
      <c r="Q373" s="7">
        <v>0</v>
      </c>
      <c r="R373" s="7">
        <v>0</v>
      </c>
      <c r="S373" s="7">
        <v>0</v>
      </c>
      <c r="T373" s="7">
        <v>0</v>
      </c>
      <c r="U373" s="7">
        <v>0</v>
      </c>
      <c r="V373" s="7">
        <v>0</v>
      </c>
      <c r="W373" s="7">
        <v>0</v>
      </c>
    </row>
    <row r="374" spans="1:23">
      <c r="A374" s="16">
        <v>101</v>
      </c>
      <c r="B374" s="16">
        <v>20</v>
      </c>
      <c r="C374" s="16" t="s">
        <v>326</v>
      </c>
      <c r="E374" s="7">
        <v>1</v>
      </c>
      <c r="F374" s="7">
        <v>0</v>
      </c>
      <c r="G374" s="7">
        <v>0</v>
      </c>
      <c r="H374" s="7">
        <v>0</v>
      </c>
      <c r="I374" s="7">
        <v>0</v>
      </c>
      <c r="J374" s="7">
        <v>0</v>
      </c>
      <c r="K374" s="7">
        <v>0</v>
      </c>
      <c r="L374" s="7">
        <v>0</v>
      </c>
      <c r="M374" s="7">
        <v>0</v>
      </c>
      <c r="O374" s="7">
        <v>0</v>
      </c>
      <c r="P374" s="7">
        <v>1</v>
      </c>
      <c r="Q374" s="7">
        <v>0</v>
      </c>
      <c r="R374" s="7">
        <v>0</v>
      </c>
      <c r="S374" s="7">
        <v>0</v>
      </c>
      <c r="T374" s="7">
        <v>0</v>
      </c>
      <c r="U374" s="7">
        <v>0</v>
      </c>
      <c r="V374" s="7">
        <v>0</v>
      </c>
      <c r="W374" s="7">
        <v>0</v>
      </c>
    </row>
    <row r="375" spans="1:23">
      <c r="A375" s="16">
        <v>102</v>
      </c>
      <c r="B375" s="16">
        <v>27</v>
      </c>
      <c r="C375" s="16" t="s">
        <v>326</v>
      </c>
      <c r="E375" s="7">
        <v>0</v>
      </c>
      <c r="F375" s="7">
        <v>1</v>
      </c>
      <c r="G375" s="7">
        <v>0</v>
      </c>
      <c r="H375" s="7">
        <v>0</v>
      </c>
      <c r="I375" s="7">
        <v>0</v>
      </c>
      <c r="J375" s="7">
        <v>0</v>
      </c>
      <c r="K375" s="7">
        <v>0</v>
      </c>
      <c r="L375" s="7">
        <v>0</v>
      </c>
      <c r="M375" s="7">
        <v>0</v>
      </c>
      <c r="O375" s="7">
        <v>0</v>
      </c>
      <c r="P375" s="7">
        <v>0</v>
      </c>
      <c r="Q375" s="7">
        <v>0</v>
      </c>
      <c r="R375" s="7">
        <v>0</v>
      </c>
      <c r="S375" s="7">
        <v>1</v>
      </c>
      <c r="T375" s="7">
        <v>0</v>
      </c>
      <c r="U375" s="7">
        <v>0</v>
      </c>
      <c r="V375" s="7">
        <v>0</v>
      </c>
      <c r="W375" s="7">
        <v>0</v>
      </c>
    </row>
    <row r="376" spans="1:23">
      <c r="A376" s="16">
        <v>103</v>
      </c>
      <c r="B376" s="16">
        <v>18</v>
      </c>
      <c r="C376" s="16" t="s">
        <v>326</v>
      </c>
      <c r="E376" s="7">
        <v>1</v>
      </c>
      <c r="F376" s="7">
        <v>0</v>
      </c>
      <c r="G376" s="7">
        <v>0</v>
      </c>
      <c r="H376" s="7">
        <v>0</v>
      </c>
      <c r="I376" s="7">
        <v>0</v>
      </c>
      <c r="J376" s="7">
        <v>0</v>
      </c>
      <c r="K376" s="7">
        <v>0</v>
      </c>
      <c r="L376" s="7">
        <v>0</v>
      </c>
      <c r="M376" s="7">
        <v>0</v>
      </c>
      <c r="O376" s="7">
        <v>0</v>
      </c>
      <c r="P376" s="7">
        <v>0</v>
      </c>
      <c r="Q376" s="7">
        <v>1</v>
      </c>
      <c r="R376" s="7">
        <v>0</v>
      </c>
      <c r="S376" s="7">
        <v>0</v>
      </c>
      <c r="T376" s="7">
        <v>0</v>
      </c>
      <c r="U376" s="7">
        <v>0</v>
      </c>
      <c r="V376" s="7">
        <v>0</v>
      </c>
      <c r="W376" s="7">
        <v>0</v>
      </c>
    </row>
    <row r="377" spans="1:23">
      <c r="A377" s="16">
        <v>104</v>
      </c>
      <c r="B377" s="16">
        <v>18</v>
      </c>
      <c r="C377" s="16" t="s">
        <v>326</v>
      </c>
      <c r="E377" s="7">
        <v>1</v>
      </c>
      <c r="F377" s="7">
        <v>0</v>
      </c>
      <c r="G377" s="7">
        <v>0</v>
      </c>
      <c r="H377" s="7">
        <v>0</v>
      </c>
      <c r="I377" s="7">
        <v>0</v>
      </c>
      <c r="J377" s="7">
        <v>0</v>
      </c>
      <c r="K377" s="7">
        <v>0</v>
      </c>
      <c r="L377" s="7">
        <v>0</v>
      </c>
      <c r="M377" s="7">
        <v>0</v>
      </c>
      <c r="O377" s="7">
        <v>0</v>
      </c>
      <c r="P377" s="7">
        <v>0</v>
      </c>
      <c r="Q377" s="7">
        <v>0</v>
      </c>
      <c r="R377" s="7">
        <v>0</v>
      </c>
      <c r="S377" s="7">
        <v>0</v>
      </c>
      <c r="T377" s="7">
        <v>0</v>
      </c>
      <c r="U377" s="7">
        <v>1</v>
      </c>
      <c r="V377" s="7">
        <v>0</v>
      </c>
      <c r="W377" s="7">
        <v>0</v>
      </c>
    </row>
    <row r="378" spans="1:23">
      <c r="A378" s="16">
        <v>105</v>
      </c>
      <c r="B378" s="16">
        <v>30</v>
      </c>
      <c r="C378" s="16" t="s">
        <v>326</v>
      </c>
      <c r="E378" s="7">
        <v>1</v>
      </c>
      <c r="F378" s="7">
        <v>0</v>
      </c>
      <c r="G378" s="7">
        <v>0</v>
      </c>
      <c r="H378" s="7">
        <v>0</v>
      </c>
      <c r="I378" s="7">
        <v>0</v>
      </c>
      <c r="J378" s="7">
        <v>0</v>
      </c>
      <c r="K378" s="7">
        <v>0</v>
      </c>
      <c r="L378" s="7">
        <v>0</v>
      </c>
      <c r="M378" s="7">
        <v>0</v>
      </c>
      <c r="O378" s="7">
        <v>0</v>
      </c>
      <c r="P378" s="7">
        <v>0</v>
      </c>
      <c r="Q378" s="7">
        <v>0</v>
      </c>
      <c r="R378" s="7">
        <v>0</v>
      </c>
      <c r="S378" s="7">
        <v>0</v>
      </c>
      <c r="T378" s="7">
        <v>0</v>
      </c>
      <c r="U378" s="7">
        <v>1</v>
      </c>
      <c r="V378" s="7">
        <v>0</v>
      </c>
      <c r="W378" s="7">
        <v>0</v>
      </c>
    </row>
    <row r="379" spans="1:23">
      <c r="A379" s="16">
        <v>106</v>
      </c>
      <c r="B379" s="16">
        <v>22</v>
      </c>
      <c r="C379" s="16" t="s">
        <v>326</v>
      </c>
      <c r="E379" s="7">
        <v>1</v>
      </c>
      <c r="F379" s="7">
        <v>0</v>
      </c>
      <c r="G379" s="7">
        <v>0</v>
      </c>
      <c r="H379" s="7">
        <v>0</v>
      </c>
      <c r="I379" s="7">
        <v>0</v>
      </c>
      <c r="J379" s="7">
        <v>0</v>
      </c>
      <c r="K379" s="7">
        <v>0</v>
      </c>
      <c r="L379" s="7">
        <v>0</v>
      </c>
      <c r="M379" s="7">
        <v>0</v>
      </c>
      <c r="O379" s="7">
        <v>0</v>
      </c>
      <c r="P379" s="7">
        <v>0</v>
      </c>
      <c r="Q379" s="7">
        <v>1</v>
      </c>
      <c r="R379" s="7">
        <v>0</v>
      </c>
      <c r="S379" s="7">
        <v>0</v>
      </c>
      <c r="T379" s="7">
        <v>0</v>
      </c>
      <c r="U379" s="7">
        <v>0</v>
      </c>
      <c r="V379" s="7">
        <v>0</v>
      </c>
      <c r="W379" s="7">
        <v>0</v>
      </c>
    </row>
    <row r="380" spans="1:23">
      <c r="A380" s="16">
        <v>107</v>
      </c>
      <c r="B380" s="16">
        <v>22</v>
      </c>
      <c r="C380" s="16" t="s">
        <v>326</v>
      </c>
      <c r="E380" s="7">
        <v>0</v>
      </c>
      <c r="F380" s="7">
        <v>0</v>
      </c>
      <c r="G380" s="7">
        <v>0</v>
      </c>
      <c r="H380" s="7">
        <v>1</v>
      </c>
      <c r="I380" s="7">
        <v>0</v>
      </c>
      <c r="J380" s="7">
        <v>0</v>
      </c>
      <c r="K380" s="7">
        <v>0</v>
      </c>
      <c r="L380" s="7">
        <v>0</v>
      </c>
      <c r="M380" s="7">
        <v>0</v>
      </c>
      <c r="O380" s="7">
        <v>0</v>
      </c>
      <c r="P380" s="7">
        <v>0</v>
      </c>
      <c r="Q380" s="7">
        <v>0</v>
      </c>
      <c r="R380" s="7">
        <v>1</v>
      </c>
      <c r="S380" s="7">
        <v>0</v>
      </c>
      <c r="T380" s="7">
        <v>0</v>
      </c>
      <c r="U380" s="7">
        <v>0</v>
      </c>
      <c r="V380" s="7">
        <v>0</v>
      </c>
      <c r="W380" s="7">
        <v>0</v>
      </c>
    </row>
    <row r="381" spans="1:23">
      <c r="A381" s="16">
        <v>108</v>
      </c>
      <c r="B381" s="16">
        <v>19</v>
      </c>
      <c r="C381" s="16" t="s">
        <v>326</v>
      </c>
      <c r="E381" s="7">
        <v>0</v>
      </c>
      <c r="F381" s="7">
        <v>0</v>
      </c>
      <c r="G381" s="7">
        <v>0</v>
      </c>
      <c r="H381" s="7">
        <v>1</v>
      </c>
      <c r="I381" s="7">
        <v>0</v>
      </c>
      <c r="J381" s="7">
        <v>0</v>
      </c>
      <c r="K381" s="7">
        <v>0</v>
      </c>
      <c r="L381" s="7">
        <v>0</v>
      </c>
      <c r="M381" s="7">
        <v>0</v>
      </c>
      <c r="O381" s="7">
        <v>0</v>
      </c>
      <c r="P381" s="7">
        <v>0</v>
      </c>
      <c r="Q381" s="7">
        <v>1</v>
      </c>
      <c r="R381" s="7">
        <v>0</v>
      </c>
      <c r="S381" s="7">
        <v>0</v>
      </c>
      <c r="T381" s="7">
        <v>0</v>
      </c>
      <c r="U381" s="7">
        <v>0</v>
      </c>
      <c r="V381" s="7">
        <v>0</v>
      </c>
      <c r="W381" s="7">
        <v>0</v>
      </c>
    </row>
    <row r="382" spans="1:23">
      <c r="A382" s="16">
        <v>109</v>
      </c>
      <c r="B382" s="16">
        <v>27</v>
      </c>
      <c r="C382" s="16" t="s">
        <v>326</v>
      </c>
      <c r="E382" s="7">
        <v>1</v>
      </c>
      <c r="F382" s="7">
        <v>0</v>
      </c>
      <c r="G382" s="7">
        <v>0</v>
      </c>
      <c r="H382" s="7">
        <v>0</v>
      </c>
      <c r="I382" s="7">
        <v>0</v>
      </c>
      <c r="J382" s="7">
        <v>0</v>
      </c>
      <c r="K382" s="7">
        <v>0</v>
      </c>
      <c r="L382" s="7">
        <v>0</v>
      </c>
      <c r="M382" s="7">
        <v>0</v>
      </c>
      <c r="O382" s="7">
        <v>0</v>
      </c>
      <c r="P382" s="7">
        <v>0</v>
      </c>
      <c r="Q382" s="7">
        <v>0</v>
      </c>
      <c r="R382" s="7">
        <v>0</v>
      </c>
      <c r="S382" s="7">
        <v>0</v>
      </c>
      <c r="T382" s="7">
        <v>0</v>
      </c>
      <c r="U382" s="7">
        <v>0</v>
      </c>
      <c r="V382" s="7">
        <v>1</v>
      </c>
      <c r="W382" s="7">
        <v>0</v>
      </c>
    </row>
    <row r="383" spans="1:23">
      <c r="A383" s="16">
        <v>110</v>
      </c>
      <c r="B383" s="16">
        <v>21</v>
      </c>
      <c r="C383" s="16" t="s">
        <v>326</v>
      </c>
      <c r="E383" s="7">
        <v>0</v>
      </c>
      <c r="F383" s="7">
        <v>0</v>
      </c>
      <c r="G383" s="7">
        <v>0</v>
      </c>
      <c r="H383" s="7">
        <v>0</v>
      </c>
      <c r="I383" s="7">
        <v>0</v>
      </c>
      <c r="J383" s="7">
        <v>1</v>
      </c>
      <c r="K383" s="7">
        <v>0</v>
      </c>
      <c r="L383" s="7">
        <v>0</v>
      </c>
      <c r="M383" s="7">
        <v>0</v>
      </c>
      <c r="O383" s="7">
        <v>0</v>
      </c>
      <c r="P383" s="7">
        <v>0</v>
      </c>
      <c r="Q383" s="7">
        <v>1</v>
      </c>
      <c r="R383" s="7">
        <v>0</v>
      </c>
      <c r="S383" s="7">
        <v>0</v>
      </c>
      <c r="T383" s="7">
        <v>0</v>
      </c>
      <c r="U383" s="7">
        <v>0</v>
      </c>
      <c r="V383" s="7">
        <v>0</v>
      </c>
      <c r="W383" s="7">
        <v>0</v>
      </c>
    </row>
    <row r="384" spans="1:23">
      <c r="A384" s="16">
        <v>111</v>
      </c>
      <c r="B384" s="16">
        <v>22</v>
      </c>
      <c r="C384" s="16" t="s">
        <v>326</v>
      </c>
      <c r="E384" s="7">
        <v>0</v>
      </c>
      <c r="F384" s="7">
        <v>0</v>
      </c>
      <c r="G384" s="7">
        <v>1</v>
      </c>
      <c r="H384" s="7">
        <v>0</v>
      </c>
      <c r="I384" s="7">
        <v>0</v>
      </c>
      <c r="J384" s="7">
        <v>0</v>
      </c>
      <c r="K384" s="7">
        <v>0</v>
      </c>
      <c r="L384" s="7">
        <v>0</v>
      </c>
      <c r="M384" s="7">
        <v>0</v>
      </c>
      <c r="O384" s="7">
        <v>0</v>
      </c>
      <c r="P384" s="7">
        <v>0</v>
      </c>
      <c r="Q384" s="7">
        <v>1</v>
      </c>
      <c r="R384" s="7">
        <v>0</v>
      </c>
      <c r="S384" s="7">
        <v>0</v>
      </c>
      <c r="T384" s="7">
        <v>0</v>
      </c>
      <c r="U384" s="7">
        <v>0</v>
      </c>
      <c r="V384" s="7">
        <v>0</v>
      </c>
      <c r="W384" s="7">
        <v>0</v>
      </c>
    </row>
    <row r="385" spans="1:23">
      <c r="A385" s="16">
        <v>112</v>
      </c>
      <c r="B385" s="16">
        <v>24</v>
      </c>
      <c r="C385" s="16" t="s">
        <v>326</v>
      </c>
      <c r="E385" s="7">
        <v>1</v>
      </c>
      <c r="F385" s="7">
        <v>0</v>
      </c>
      <c r="G385" s="7">
        <v>0</v>
      </c>
      <c r="H385" s="7">
        <v>0</v>
      </c>
      <c r="I385" s="7">
        <v>0</v>
      </c>
      <c r="J385" s="7">
        <v>0</v>
      </c>
      <c r="K385" s="7">
        <v>0</v>
      </c>
      <c r="L385" s="7">
        <v>0</v>
      </c>
      <c r="M385" s="7">
        <v>0</v>
      </c>
      <c r="O385" s="7">
        <v>1</v>
      </c>
      <c r="P385" s="7">
        <v>0</v>
      </c>
      <c r="Q385" s="7">
        <v>0</v>
      </c>
      <c r="R385" s="7">
        <v>0</v>
      </c>
      <c r="S385" s="7">
        <v>0</v>
      </c>
      <c r="T385" s="7">
        <v>0</v>
      </c>
      <c r="U385" s="7">
        <v>0</v>
      </c>
      <c r="V385" s="7">
        <v>0</v>
      </c>
      <c r="W385" s="7">
        <v>0</v>
      </c>
    </row>
    <row r="386" spans="1:23">
      <c r="A386" s="16">
        <v>113</v>
      </c>
      <c r="B386" s="16">
        <v>21</v>
      </c>
      <c r="C386" s="16" t="s">
        <v>326</v>
      </c>
      <c r="E386" s="7">
        <v>1</v>
      </c>
      <c r="F386" s="7">
        <v>0</v>
      </c>
      <c r="G386" s="7">
        <v>0</v>
      </c>
      <c r="H386" s="7">
        <v>0</v>
      </c>
      <c r="I386" s="7">
        <v>0</v>
      </c>
      <c r="J386" s="7">
        <v>0</v>
      </c>
      <c r="K386" s="7">
        <v>0</v>
      </c>
      <c r="L386" s="7">
        <v>0</v>
      </c>
      <c r="M386" s="7">
        <v>0</v>
      </c>
      <c r="O386" s="7">
        <v>1</v>
      </c>
      <c r="P386" s="7">
        <v>0</v>
      </c>
      <c r="Q386" s="7">
        <v>0</v>
      </c>
      <c r="R386" s="7">
        <v>0</v>
      </c>
      <c r="S386" s="7">
        <v>0</v>
      </c>
      <c r="T386" s="7">
        <v>0</v>
      </c>
      <c r="U386" s="7">
        <v>0</v>
      </c>
      <c r="V386" s="7">
        <v>0</v>
      </c>
      <c r="W386" s="7">
        <v>0</v>
      </c>
    </row>
    <row r="387" spans="1:23">
      <c r="A387" s="16">
        <v>114</v>
      </c>
      <c r="B387" s="16">
        <v>28</v>
      </c>
      <c r="C387" s="16" t="s">
        <v>326</v>
      </c>
      <c r="E387" s="7">
        <v>1</v>
      </c>
      <c r="F387" s="7">
        <v>0</v>
      </c>
      <c r="G387" s="7">
        <v>0</v>
      </c>
      <c r="H387" s="7">
        <v>0</v>
      </c>
      <c r="I387" s="7">
        <v>0</v>
      </c>
      <c r="J387" s="7">
        <v>0</v>
      </c>
      <c r="K387" s="7">
        <v>0</v>
      </c>
      <c r="L387" s="7">
        <v>0</v>
      </c>
      <c r="M387" s="7">
        <v>0</v>
      </c>
      <c r="O387" s="7">
        <v>1</v>
      </c>
      <c r="P387" s="7">
        <v>0</v>
      </c>
      <c r="Q387" s="7">
        <v>0</v>
      </c>
      <c r="R387" s="7">
        <v>0</v>
      </c>
      <c r="S387" s="7">
        <v>0</v>
      </c>
      <c r="T387" s="7">
        <v>0</v>
      </c>
      <c r="U387" s="7">
        <v>0</v>
      </c>
      <c r="V387" s="7">
        <v>0</v>
      </c>
      <c r="W387" s="7">
        <v>0</v>
      </c>
    </row>
    <row r="388" spans="1:23">
      <c r="A388" s="16">
        <v>115</v>
      </c>
      <c r="B388" s="16">
        <v>30</v>
      </c>
      <c r="C388" s="16" t="s">
        <v>326</v>
      </c>
      <c r="E388" s="7">
        <v>1</v>
      </c>
      <c r="F388" s="7">
        <v>0</v>
      </c>
      <c r="G388" s="7">
        <v>0</v>
      </c>
      <c r="H388" s="7">
        <v>0</v>
      </c>
      <c r="I388" s="7">
        <v>0</v>
      </c>
      <c r="J388" s="7">
        <v>0</v>
      </c>
      <c r="K388" s="7">
        <v>0</v>
      </c>
      <c r="L388" s="7">
        <v>0</v>
      </c>
      <c r="M388" s="7">
        <v>0</v>
      </c>
      <c r="O388" s="7">
        <v>0</v>
      </c>
      <c r="P388" s="7">
        <v>0</v>
      </c>
      <c r="Q388" s="7">
        <v>0</v>
      </c>
      <c r="R388" s="7">
        <v>0</v>
      </c>
      <c r="S388" s="7">
        <v>0</v>
      </c>
      <c r="T388" s="7">
        <v>0</v>
      </c>
      <c r="U388" s="7">
        <v>1</v>
      </c>
      <c r="V388" s="7">
        <v>0</v>
      </c>
      <c r="W388" s="7">
        <v>0</v>
      </c>
    </row>
    <row r="389" spans="1:23">
      <c r="A389" s="16">
        <v>116</v>
      </c>
      <c r="B389" s="16">
        <v>31</v>
      </c>
      <c r="C389" s="16" t="s">
        <v>326</v>
      </c>
      <c r="E389" s="7">
        <v>0</v>
      </c>
      <c r="F389" s="7">
        <v>0</v>
      </c>
      <c r="G389" s="7">
        <v>0</v>
      </c>
      <c r="H389" s="7">
        <v>1</v>
      </c>
      <c r="I389" s="7">
        <v>0</v>
      </c>
      <c r="J389" s="7">
        <v>0</v>
      </c>
      <c r="K389" s="7">
        <v>0</v>
      </c>
      <c r="L389" s="7">
        <v>0</v>
      </c>
      <c r="M389" s="7">
        <v>0</v>
      </c>
      <c r="O389" s="7">
        <v>0</v>
      </c>
      <c r="P389" s="7">
        <v>0</v>
      </c>
      <c r="Q389" s="7">
        <v>0</v>
      </c>
      <c r="R389" s="7">
        <v>0</v>
      </c>
      <c r="S389" s="7">
        <v>0</v>
      </c>
      <c r="T389" s="7">
        <v>0</v>
      </c>
      <c r="U389" s="7">
        <v>0</v>
      </c>
      <c r="V389" s="7">
        <v>0</v>
      </c>
      <c r="W389" s="7">
        <v>1</v>
      </c>
    </row>
    <row r="390" spans="1:23">
      <c r="A390" s="16">
        <v>117</v>
      </c>
      <c r="B390" s="16">
        <v>18</v>
      </c>
      <c r="C390" s="16" t="s">
        <v>326</v>
      </c>
      <c r="E390" s="7">
        <v>1</v>
      </c>
      <c r="F390" s="7">
        <v>0</v>
      </c>
      <c r="G390" s="7">
        <v>0</v>
      </c>
      <c r="H390" s="7">
        <v>0</v>
      </c>
      <c r="I390" s="7">
        <v>0</v>
      </c>
      <c r="J390" s="7">
        <v>0</v>
      </c>
      <c r="K390" s="7">
        <v>0</v>
      </c>
      <c r="L390" s="7">
        <v>0</v>
      </c>
      <c r="M390" s="7">
        <v>0</v>
      </c>
      <c r="O390" s="7">
        <v>0</v>
      </c>
      <c r="P390" s="7">
        <v>0</v>
      </c>
      <c r="Q390" s="7">
        <v>1</v>
      </c>
      <c r="R390" s="7">
        <v>0</v>
      </c>
      <c r="S390" s="7">
        <v>0</v>
      </c>
      <c r="T390" s="7">
        <v>0</v>
      </c>
      <c r="U390" s="7">
        <v>0</v>
      </c>
      <c r="V390" s="7">
        <v>0</v>
      </c>
      <c r="W390" s="7">
        <v>0</v>
      </c>
    </row>
    <row r="391" spans="1:23">
      <c r="A391" s="16">
        <v>118</v>
      </c>
      <c r="B391" s="16">
        <v>23</v>
      </c>
      <c r="C391" s="16" t="s">
        <v>326</v>
      </c>
      <c r="E391" s="7">
        <v>1</v>
      </c>
      <c r="F391" s="7">
        <v>0</v>
      </c>
      <c r="G391" s="7">
        <v>0</v>
      </c>
      <c r="H391" s="7">
        <v>0</v>
      </c>
      <c r="I391" s="7">
        <v>0</v>
      </c>
      <c r="J391" s="7">
        <v>0</v>
      </c>
      <c r="K391" s="7">
        <v>0</v>
      </c>
      <c r="L391" s="7">
        <v>0</v>
      </c>
      <c r="M391" s="7">
        <v>0</v>
      </c>
      <c r="O391" s="7">
        <v>0</v>
      </c>
      <c r="P391" s="7">
        <v>0</v>
      </c>
      <c r="Q391" s="7">
        <v>0</v>
      </c>
      <c r="R391" s="7">
        <v>0</v>
      </c>
      <c r="S391" s="7">
        <v>0</v>
      </c>
      <c r="T391" s="7">
        <v>0</v>
      </c>
      <c r="U391" s="7">
        <v>0</v>
      </c>
      <c r="V391" s="7">
        <v>0</v>
      </c>
      <c r="W391" s="7">
        <v>1</v>
      </c>
    </row>
    <row r="392" spans="1:23">
      <c r="A392" s="16">
        <v>119</v>
      </c>
      <c r="B392" s="16">
        <v>23</v>
      </c>
      <c r="C392" s="16" t="s">
        <v>326</v>
      </c>
      <c r="E392" s="7">
        <v>1</v>
      </c>
      <c r="F392" s="7">
        <v>0</v>
      </c>
      <c r="G392" s="7">
        <v>0</v>
      </c>
      <c r="H392" s="7">
        <v>0</v>
      </c>
      <c r="I392" s="7">
        <v>0</v>
      </c>
      <c r="J392" s="7">
        <v>0</v>
      </c>
      <c r="K392" s="7">
        <v>0</v>
      </c>
      <c r="L392" s="7">
        <v>0</v>
      </c>
      <c r="M392" s="7">
        <v>0</v>
      </c>
      <c r="O392" s="7">
        <v>0</v>
      </c>
      <c r="P392" s="7">
        <v>0</v>
      </c>
      <c r="Q392" s="7">
        <v>1</v>
      </c>
      <c r="R392" s="7">
        <v>0</v>
      </c>
      <c r="S392" s="7">
        <v>0</v>
      </c>
      <c r="T392" s="7">
        <v>0</v>
      </c>
      <c r="U392" s="7">
        <v>0</v>
      </c>
      <c r="V392" s="7">
        <v>0</v>
      </c>
      <c r="W392" s="7">
        <v>0</v>
      </c>
    </row>
    <row r="393" spans="1:23">
      <c r="A393" s="16">
        <v>120</v>
      </c>
      <c r="B393" s="16">
        <v>31</v>
      </c>
      <c r="C393" s="16" t="s">
        <v>326</v>
      </c>
      <c r="E393" s="7">
        <v>1</v>
      </c>
      <c r="F393" s="7">
        <v>0</v>
      </c>
      <c r="G393" s="7">
        <v>0</v>
      </c>
      <c r="H393" s="7">
        <v>0</v>
      </c>
      <c r="I393" s="7">
        <v>0</v>
      </c>
      <c r="J393" s="7">
        <v>0</v>
      </c>
      <c r="K393" s="7">
        <v>0</v>
      </c>
      <c r="L393" s="7">
        <v>0</v>
      </c>
      <c r="M393" s="7">
        <v>0</v>
      </c>
      <c r="O393" s="7">
        <v>0</v>
      </c>
      <c r="P393" s="7">
        <v>0</v>
      </c>
      <c r="Q393" s="7">
        <v>1</v>
      </c>
      <c r="R393" s="7">
        <v>0</v>
      </c>
      <c r="S393" s="7">
        <v>0</v>
      </c>
      <c r="T393" s="7">
        <v>0</v>
      </c>
      <c r="U393" s="7">
        <v>0</v>
      </c>
      <c r="V393" s="7">
        <v>0</v>
      </c>
      <c r="W393" s="7">
        <v>0</v>
      </c>
    </row>
    <row r="394" spans="1:23">
      <c r="A394" s="16">
        <v>121</v>
      </c>
      <c r="B394" s="16">
        <v>19</v>
      </c>
      <c r="C394" s="16" t="s">
        <v>452</v>
      </c>
      <c r="E394" s="7">
        <v>0</v>
      </c>
      <c r="F394" s="7">
        <v>0</v>
      </c>
      <c r="G394" s="7">
        <v>0</v>
      </c>
      <c r="H394" s="7">
        <v>0</v>
      </c>
      <c r="I394" s="7">
        <v>0</v>
      </c>
      <c r="J394" s="7">
        <v>1</v>
      </c>
      <c r="K394" s="7">
        <v>0</v>
      </c>
      <c r="L394" s="7">
        <v>0</v>
      </c>
      <c r="M394" s="7">
        <v>0</v>
      </c>
      <c r="O394" s="7">
        <v>0</v>
      </c>
      <c r="P394" s="7">
        <v>0</v>
      </c>
      <c r="Q394" s="7">
        <v>1</v>
      </c>
      <c r="R394" s="7">
        <v>0</v>
      </c>
      <c r="S394" s="7">
        <v>0</v>
      </c>
      <c r="T394" s="7">
        <v>0</v>
      </c>
      <c r="U394" s="7">
        <v>0</v>
      </c>
      <c r="V394" s="7">
        <v>0</v>
      </c>
      <c r="W394" s="7">
        <v>0</v>
      </c>
    </row>
    <row r="395" spans="1:23">
      <c r="A395" s="16">
        <v>122</v>
      </c>
      <c r="B395" s="16">
        <v>19</v>
      </c>
      <c r="C395" s="16" t="s">
        <v>452</v>
      </c>
      <c r="E395" s="7">
        <v>1</v>
      </c>
      <c r="F395" s="7">
        <v>0</v>
      </c>
      <c r="G395" s="7">
        <v>0</v>
      </c>
      <c r="H395" s="7">
        <v>0</v>
      </c>
      <c r="I395" s="7">
        <v>0</v>
      </c>
      <c r="J395" s="7">
        <v>0</v>
      </c>
      <c r="K395" s="7">
        <v>0</v>
      </c>
      <c r="L395" s="7">
        <v>0</v>
      </c>
      <c r="M395" s="7">
        <v>0</v>
      </c>
      <c r="O395" s="7">
        <v>0</v>
      </c>
      <c r="P395" s="7">
        <v>1</v>
      </c>
      <c r="Q395" s="7">
        <v>0</v>
      </c>
      <c r="R395" s="7">
        <v>0</v>
      </c>
      <c r="S395" s="7">
        <v>0</v>
      </c>
      <c r="T395" s="7">
        <v>0</v>
      </c>
      <c r="U395" s="7">
        <v>0</v>
      </c>
      <c r="V395" s="7">
        <v>0</v>
      </c>
      <c r="W395" s="7">
        <v>0</v>
      </c>
    </row>
    <row r="396" spans="1:23">
      <c r="A396" s="16">
        <v>123</v>
      </c>
      <c r="B396" s="16">
        <v>21</v>
      </c>
      <c r="C396" s="16" t="s">
        <v>452</v>
      </c>
      <c r="E396" s="7">
        <v>1</v>
      </c>
      <c r="F396" s="7">
        <v>0</v>
      </c>
      <c r="G396" s="7">
        <v>0</v>
      </c>
      <c r="H396" s="7">
        <v>0</v>
      </c>
      <c r="I396" s="7">
        <v>0</v>
      </c>
      <c r="J396" s="7">
        <v>0</v>
      </c>
      <c r="K396" s="7">
        <v>0</v>
      </c>
      <c r="L396" s="7">
        <v>0</v>
      </c>
      <c r="M396" s="7">
        <v>0</v>
      </c>
      <c r="O396" s="7">
        <v>0</v>
      </c>
      <c r="P396" s="7">
        <v>0</v>
      </c>
      <c r="Q396" s="7">
        <v>0</v>
      </c>
      <c r="R396" s="7">
        <v>0</v>
      </c>
      <c r="S396" s="7">
        <v>0</v>
      </c>
      <c r="T396" s="7">
        <v>0</v>
      </c>
      <c r="U396" s="7">
        <v>1</v>
      </c>
      <c r="V396" s="7">
        <v>0</v>
      </c>
      <c r="W396" s="7">
        <v>0</v>
      </c>
    </row>
    <row r="397" spans="1:23">
      <c r="A397" s="16">
        <v>124</v>
      </c>
      <c r="B397" s="16">
        <v>33</v>
      </c>
      <c r="C397" s="16" t="s">
        <v>452</v>
      </c>
      <c r="E397" s="7">
        <v>0</v>
      </c>
      <c r="F397" s="7">
        <v>0</v>
      </c>
      <c r="G397" s="7">
        <v>0</v>
      </c>
      <c r="H397" s="7">
        <v>0</v>
      </c>
      <c r="I397" s="7">
        <v>0</v>
      </c>
      <c r="J397" s="7">
        <v>1</v>
      </c>
      <c r="K397" s="7">
        <v>0</v>
      </c>
      <c r="L397" s="7">
        <v>0</v>
      </c>
      <c r="M397" s="7">
        <v>0</v>
      </c>
      <c r="O397" s="7">
        <v>0</v>
      </c>
      <c r="P397" s="7">
        <v>0</v>
      </c>
      <c r="Q397" s="7">
        <v>1</v>
      </c>
      <c r="R397" s="7">
        <v>0</v>
      </c>
      <c r="S397" s="7">
        <v>0</v>
      </c>
      <c r="T397" s="7">
        <v>0</v>
      </c>
      <c r="U397" s="7">
        <v>0</v>
      </c>
      <c r="V397" s="7">
        <v>0</v>
      </c>
      <c r="W397" s="7">
        <v>0</v>
      </c>
    </row>
    <row r="398" spans="1:23">
      <c r="A398" s="16">
        <v>125</v>
      </c>
      <c r="B398" s="16">
        <v>24</v>
      </c>
      <c r="C398" s="16" t="s">
        <v>452</v>
      </c>
      <c r="E398" s="7">
        <v>1</v>
      </c>
      <c r="F398" s="7">
        <v>0</v>
      </c>
      <c r="G398" s="7">
        <v>0</v>
      </c>
      <c r="H398" s="7">
        <v>0</v>
      </c>
      <c r="I398" s="7">
        <v>0</v>
      </c>
      <c r="J398" s="7">
        <v>0</v>
      </c>
      <c r="K398" s="7">
        <v>0</v>
      </c>
      <c r="L398" s="7">
        <v>0</v>
      </c>
      <c r="M398" s="7">
        <v>0</v>
      </c>
      <c r="O398" s="7">
        <v>0</v>
      </c>
      <c r="P398" s="7">
        <v>0</v>
      </c>
      <c r="Q398" s="7">
        <v>0</v>
      </c>
      <c r="R398" s="7">
        <v>0</v>
      </c>
      <c r="S398" s="7">
        <v>0</v>
      </c>
      <c r="T398" s="7">
        <v>0</v>
      </c>
      <c r="U398" s="7">
        <v>1</v>
      </c>
      <c r="V398" s="7">
        <v>0</v>
      </c>
      <c r="W398" s="7">
        <v>0</v>
      </c>
    </row>
    <row r="399" spans="1:23">
      <c r="A399" s="16">
        <v>126</v>
      </c>
      <c r="B399" s="16">
        <v>37</v>
      </c>
      <c r="C399" s="16" t="s">
        <v>452</v>
      </c>
      <c r="E399" s="7">
        <v>1</v>
      </c>
      <c r="F399" s="7">
        <v>0</v>
      </c>
      <c r="G399" s="7">
        <v>0</v>
      </c>
      <c r="H399" s="7">
        <v>0</v>
      </c>
      <c r="I399" s="7">
        <v>0</v>
      </c>
      <c r="J399" s="7">
        <v>0</v>
      </c>
      <c r="K399" s="7">
        <v>0</v>
      </c>
      <c r="L399" s="7">
        <v>0</v>
      </c>
      <c r="M399" s="7">
        <v>0</v>
      </c>
      <c r="O399" s="7">
        <v>0</v>
      </c>
      <c r="P399" s="7">
        <v>0</v>
      </c>
      <c r="Q399" s="7">
        <v>0</v>
      </c>
      <c r="R399" s="7">
        <v>0</v>
      </c>
      <c r="S399" s="7">
        <v>1</v>
      </c>
      <c r="T399" s="7">
        <v>0</v>
      </c>
      <c r="U399" s="7">
        <v>0</v>
      </c>
      <c r="V399" s="7">
        <v>0</v>
      </c>
      <c r="W399" s="7">
        <v>0</v>
      </c>
    </row>
    <row r="400" spans="1:23">
      <c r="A400" s="16">
        <v>127</v>
      </c>
      <c r="B400" s="16">
        <v>28</v>
      </c>
      <c r="C400" s="16" t="s">
        <v>452</v>
      </c>
      <c r="E400" s="7">
        <v>0</v>
      </c>
      <c r="F400" s="7">
        <v>1</v>
      </c>
      <c r="G400" s="7">
        <v>0</v>
      </c>
      <c r="H400" s="7">
        <v>0</v>
      </c>
      <c r="I400" s="7">
        <v>0</v>
      </c>
      <c r="J400" s="7">
        <v>0</v>
      </c>
      <c r="K400" s="7">
        <v>0</v>
      </c>
      <c r="L400" s="7">
        <v>0</v>
      </c>
      <c r="M400" s="7">
        <v>0</v>
      </c>
      <c r="O400" s="7">
        <v>0</v>
      </c>
      <c r="P400" s="7">
        <v>0</v>
      </c>
      <c r="Q400" s="7">
        <v>0</v>
      </c>
      <c r="R400" s="7">
        <v>0</v>
      </c>
      <c r="S400" s="7">
        <v>0</v>
      </c>
      <c r="T400" s="7">
        <v>1</v>
      </c>
      <c r="U400" s="7">
        <v>0</v>
      </c>
      <c r="V400" s="7">
        <v>0</v>
      </c>
      <c r="W400" s="7">
        <v>0</v>
      </c>
    </row>
    <row r="401" spans="1:23">
      <c r="A401" s="16">
        <v>128</v>
      </c>
      <c r="B401" s="16">
        <v>18</v>
      </c>
      <c r="C401" s="16" t="s">
        <v>452</v>
      </c>
      <c r="E401" s="7">
        <v>0</v>
      </c>
      <c r="F401" s="7">
        <v>0</v>
      </c>
      <c r="G401" s="7">
        <v>0</v>
      </c>
      <c r="H401" s="7">
        <v>0</v>
      </c>
      <c r="I401" s="7">
        <v>0</v>
      </c>
      <c r="J401" s="7">
        <v>1</v>
      </c>
      <c r="K401" s="7">
        <v>0</v>
      </c>
      <c r="L401" s="7">
        <v>0</v>
      </c>
      <c r="M401" s="7">
        <v>0</v>
      </c>
      <c r="O401" s="7">
        <v>0</v>
      </c>
      <c r="P401" s="7">
        <v>0</v>
      </c>
      <c r="Q401" s="7">
        <v>0</v>
      </c>
      <c r="R401" s="7">
        <v>0</v>
      </c>
      <c r="S401" s="7">
        <v>0</v>
      </c>
      <c r="T401" s="7">
        <v>0</v>
      </c>
      <c r="U401" s="7">
        <v>1</v>
      </c>
      <c r="V401" s="7">
        <v>0</v>
      </c>
      <c r="W401" s="7">
        <v>0</v>
      </c>
    </row>
    <row r="402" spans="1:23">
      <c r="A402" s="16">
        <v>129</v>
      </c>
      <c r="B402" s="16">
        <v>24</v>
      </c>
      <c r="C402" s="16" t="s">
        <v>452</v>
      </c>
      <c r="E402" s="7">
        <v>1</v>
      </c>
      <c r="F402" s="7">
        <v>0</v>
      </c>
      <c r="G402" s="7">
        <v>0</v>
      </c>
      <c r="H402" s="7">
        <v>0</v>
      </c>
      <c r="I402" s="7">
        <v>0</v>
      </c>
      <c r="J402" s="7">
        <v>0</v>
      </c>
      <c r="K402" s="7">
        <v>0</v>
      </c>
      <c r="L402" s="7">
        <v>0</v>
      </c>
      <c r="M402" s="7">
        <v>0</v>
      </c>
      <c r="O402" s="7">
        <v>0</v>
      </c>
      <c r="P402" s="7">
        <v>0</v>
      </c>
      <c r="Q402" s="7">
        <v>1</v>
      </c>
      <c r="R402" s="7">
        <v>0</v>
      </c>
      <c r="S402" s="7">
        <v>0</v>
      </c>
      <c r="T402" s="7">
        <v>0</v>
      </c>
      <c r="U402" s="7">
        <v>0</v>
      </c>
      <c r="V402" s="7">
        <v>0</v>
      </c>
      <c r="W402" s="7">
        <v>0</v>
      </c>
    </row>
    <row r="403" spans="1:23">
      <c r="A403" s="16">
        <v>130</v>
      </c>
      <c r="B403" s="16">
        <v>26</v>
      </c>
      <c r="C403" s="16" t="s">
        <v>452</v>
      </c>
      <c r="E403" s="7">
        <v>0</v>
      </c>
      <c r="F403" s="7">
        <v>1</v>
      </c>
      <c r="G403" s="7">
        <v>0</v>
      </c>
      <c r="H403" s="7">
        <v>0</v>
      </c>
      <c r="I403" s="7">
        <v>0</v>
      </c>
      <c r="J403" s="7">
        <v>0</v>
      </c>
      <c r="K403" s="7">
        <v>0</v>
      </c>
      <c r="L403" s="7">
        <v>0</v>
      </c>
      <c r="M403" s="7">
        <v>0</v>
      </c>
      <c r="O403" s="7">
        <v>0</v>
      </c>
      <c r="P403" s="7">
        <v>0</v>
      </c>
      <c r="Q403" s="7">
        <v>1</v>
      </c>
      <c r="R403" s="7">
        <v>0</v>
      </c>
      <c r="S403" s="7">
        <v>0</v>
      </c>
      <c r="T403" s="7">
        <v>0</v>
      </c>
      <c r="U403" s="7">
        <v>0</v>
      </c>
      <c r="V403" s="7">
        <v>0</v>
      </c>
      <c r="W403" s="7">
        <v>0</v>
      </c>
    </row>
    <row r="404" spans="1:23">
      <c r="A404" s="16">
        <v>131</v>
      </c>
      <c r="B404" s="16">
        <v>21</v>
      </c>
      <c r="C404" s="16" t="s">
        <v>452</v>
      </c>
      <c r="E404" s="7">
        <v>1</v>
      </c>
      <c r="F404" s="7">
        <v>0</v>
      </c>
      <c r="G404" s="7">
        <v>0</v>
      </c>
      <c r="H404" s="7">
        <v>0</v>
      </c>
      <c r="I404" s="7">
        <v>0</v>
      </c>
      <c r="J404" s="7">
        <v>0</v>
      </c>
      <c r="K404" s="7">
        <v>0</v>
      </c>
      <c r="L404" s="7">
        <v>0</v>
      </c>
      <c r="M404" s="7">
        <v>0</v>
      </c>
      <c r="O404" s="7">
        <v>0</v>
      </c>
      <c r="P404" s="7">
        <v>0</v>
      </c>
      <c r="Q404" s="7">
        <v>1</v>
      </c>
      <c r="R404" s="7">
        <v>0</v>
      </c>
      <c r="S404" s="7">
        <v>0</v>
      </c>
      <c r="T404" s="7">
        <v>0</v>
      </c>
      <c r="U404" s="7">
        <v>0</v>
      </c>
      <c r="V404" s="7">
        <v>0</v>
      </c>
      <c r="W404" s="7">
        <v>0</v>
      </c>
    </row>
    <row r="405" spans="1:23">
      <c r="A405" s="16">
        <v>132</v>
      </c>
      <c r="B405" s="16">
        <v>32</v>
      </c>
      <c r="C405" s="16" t="s">
        <v>452</v>
      </c>
      <c r="E405" s="7">
        <v>0</v>
      </c>
      <c r="F405" s="7">
        <v>1</v>
      </c>
      <c r="G405" s="7">
        <v>0</v>
      </c>
      <c r="H405" s="7">
        <v>0</v>
      </c>
      <c r="I405" s="7">
        <v>0</v>
      </c>
      <c r="J405" s="7">
        <v>0</v>
      </c>
      <c r="K405" s="7">
        <v>0</v>
      </c>
      <c r="L405" s="7">
        <v>0</v>
      </c>
      <c r="M405" s="7">
        <v>0</v>
      </c>
      <c r="O405" s="7">
        <v>0</v>
      </c>
      <c r="P405" s="7">
        <v>0</v>
      </c>
      <c r="Q405" s="7">
        <v>1</v>
      </c>
      <c r="R405" s="7">
        <v>0</v>
      </c>
      <c r="S405" s="7">
        <v>0</v>
      </c>
      <c r="T405" s="7">
        <v>0</v>
      </c>
      <c r="U405" s="7">
        <v>0</v>
      </c>
      <c r="V405" s="7">
        <v>0</v>
      </c>
      <c r="W405" s="7">
        <v>0</v>
      </c>
    </row>
    <row r="406" spans="1:23">
      <c r="A406" s="16">
        <v>133</v>
      </c>
      <c r="B406" s="16">
        <v>30</v>
      </c>
      <c r="C406" s="16" t="s">
        <v>452</v>
      </c>
      <c r="E406" s="7">
        <v>0</v>
      </c>
      <c r="F406" s="7">
        <v>0</v>
      </c>
      <c r="G406" s="7">
        <v>1</v>
      </c>
      <c r="H406" s="7">
        <v>0</v>
      </c>
      <c r="I406" s="7">
        <v>0</v>
      </c>
      <c r="J406" s="7">
        <v>0</v>
      </c>
      <c r="K406" s="7">
        <v>0</v>
      </c>
      <c r="L406" s="7">
        <v>0</v>
      </c>
      <c r="M406" s="7">
        <v>0</v>
      </c>
      <c r="O406" s="7">
        <v>0</v>
      </c>
      <c r="P406" s="7">
        <v>0</v>
      </c>
      <c r="Q406" s="7">
        <v>1</v>
      </c>
      <c r="R406" s="7">
        <v>0</v>
      </c>
      <c r="S406" s="7">
        <v>0</v>
      </c>
      <c r="T406" s="7">
        <v>0</v>
      </c>
      <c r="U406" s="7">
        <v>0</v>
      </c>
      <c r="V406" s="7">
        <v>0</v>
      </c>
      <c r="W406" s="7">
        <v>0</v>
      </c>
    </row>
    <row r="407" spans="1:23">
      <c r="A407" s="16">
        <v>134</v>
      </c>
      <c r="B407" s="16">
        <v>18</v>
      </c>
      <c r="C407" s="16" t="s">
        <v>452</v>
      </c>
      <c r="E407" s="7">
        <v>0</v>
      </c>
      <c r="F407" s="7">
        <v>1</v>
      </c>
      <c r="G407" s="7">
        <v>0</v>
      </c>
      <c r="H407" s="7">
        <v>0</v>
      </c>
      <c r="I407" s="7">
        <v>0</v>
      </c>
      <c r="J407" s="7">
        <v>0</v>
      </c>
      <c r="K407" s="7">
        <v>0</v>
      </c>
      <c r="L407" s="7">
        <v>0</v>
      </c>
      <c r="M407" s="7">
        <v>0</v>
      </c>
      <c r="O407" s="7">
        <v>0</v>
      </c>
      <c r="P407" s="7">
        <v>0</v>
      </c>
      <c r="Q407" s="7">
        <v>1</v>
      </c>
      <c r="R407" s="7">
        <v>0</v>
      </c>
      <c r="S407" s="7">
        <v>0</v>
      </c>
      <c r="T407" s="7">
        <v>0</v>
      </c>
      <c r="U407" s="7">
        <v>0</v>
      </c>
      <c r="V407" s="7">
        <v>0</v>
      </c>
      <c r="W407" s="7">
        <v>0</v>
      </c>
    </row>
    <row r="408" spans="1:23">
      <c r="A408" s="16">
        <v>135</v>
      </c>
      <c r="B408" s="16">
        <v>21</v>
      </c>
      <c r="C408" s="16" t="s">
        <v>452</v>
      </c>
      <c r="E408" s="7">
        <v>1</v>
      </c>
      <c r="F408" s="7">
        <v>0</v>
      </c>
      <c r="G408" s="7">
        <v>0</v>
      </c>
      <c r="H408" s="7">
        <v>0</v>
      </c>
      <c r="I408" s="7">
        <v>0</v>
      </c>
      <c r="J408" s="7">
        <v>0</v>
      </c>
      <c r="K408" s="7">
        <v>0</v>
      </c>
      <c r="L408" s="7">
        <v>0</v>
      </c>
      <c r="M408" s="7">
        <v>0</v>
      </c>
      <c r="O408" s="7">
        <v>0</v>
      </c>
      <c r="P408" s="7">
        <v>0</v>
      </c>
      <c r="Q408" s="7">
        <v>0</v>
      </c>
      <c r="R408" s="7">
        <v>0</v>
      </c>
      <c r="S408" s="7">
        <v>0</v>
      </c>
      <c r="T408" s="7">
        <v>1</v>
      </c>
      <c r="U408" s="7">
        <v>0</v>
      </c>
      <c r="V408" s="7">
        <v>0</v>
      </c>
      <c r="W408" s="7">
        <v>0</v>
      </c>
    </row>
    <row r="409" spans="1:23">
      <c r="A409" s="16">
        <v>136</v>
      </c>
      <c r="B409" s="16">
        <v>21</v>
      </c>
      <c r="C409" s="16" t="s">
        <v>452</v>
      </c>
      <c r="E409" s="7">
        <v>0</v>
      </c>
      <c r="F409" s="7">
        <v>1</v>
      </c>
      <c r="G409" s="7">
        <v>0</v>
      </c>
      <c r="H409" s="7">
        <v>0</v>
      </c>
      <c r="I409" s="7">
        <v>0</v>
      </c>
      <c r="J409" s="7">
        <v>0</v>
      </c>
      <c r="K409" s="7">
        <v>0</v>
      </c>
      <c r="L409" s="7">
        <v>0</v>
      </c>
      <c r="M409" s="7">
        <v>0</v>
      </c>
      <c r="O409" s="7">
        <v>0</v>
      </c>
      <c r="P409" s="7">
        <v>0</v>
      </c>
      <c r="Q409" s="7">
        <v>0</v>
      </c>
      <c r="R409" s="7">
        <v>0</v>
      </c>
      <c r="S409" s="7">
        <v>0</v>
      </c>
      <c r="T409" s="7">
        <v>0</v>
      </c>
      <c r="U409" s="7">
        <v>1</v>
      </c>
      <c r="V409" s="7">
        <v>0</v>
      </c>
      <c r="W409" s="7">
        <v>0</v>
      </c>
    </row>
    <row r="410" spans="1:23">
      <c r="A410" s="16">
        <v>137</v>
      </c>
      <c r="B410" s="16">
        <v>31</v>
      </c>
      <c r="C410" s="16" t="s">
        <v>452</v>
      </c>
      <c r="E410" s="7">
        <v>1</v>
      </c>
      <c r="F410" s="7">
        <v>0</v>
      </c>
      <c r="G410" s="7">
        <v>0</v>
      </c>
      <c r="H410" s="7">
        <v>0</v>
      </c>
      <c r="I410" s="7">
        <v>0</v>
      </c>
      <c r="J410" s="7">
        <v>0</v>
      </c>
      <c r="K410" s="7">
        <v>0</v>
      </c>
      <c r="L410" s="7">
        <v>0</v>
      </c>
      <c r="M410" s="7">
        <v>0</v>
      </c>
      <c r="O410" s="7">
        <v>0</v>
      </c>
      <c r="P410" s="7">
        <v>0</v>
      </c>
      <c r="Q410" s="7">
        <v>1</v>
      </c>
      <c r="R410" s="7">
        <v>0</v>
      </c>
      <c r="S410" s="7">
        <v>0</v>
      </c>
      <c r="T410" s="7">
        <v>0</v>
      </c>
      <c r="U410" s="7">
        <v>0</v>
      </c>
      <c r="V410" s="7">
        <v>0</v>
      </c>
      <c r="W410" s="7">
        <v>0</v>
      </c>
    </row>
    <row r="411" spans="1:23">
      <c r="A411" s="16">
        <v>138</v>
      </c>
      <c r="B411" s="16">
        <v>31</v>
      </c>
      <c r="C411" s="16" t="s">
        <v>452</v>
      </c>
      <c r="E411" s="7">
        <v>0</v>
      </c>
      <c r="F411" s="7">
        <v>1</v>
      </c>
      <c r="G411" s="7">
        <v>0</v>
      </c>
      <c r="H411" s="7">
        <v>0</v>
      </c>
      <c r="I411" s="7">
        <v>0</v>
      </c>
      <c r="J411" s="7">
        <v>0</v>
      </c>
      <c r="K411" s="7">
        <v>0</v>
      </c>
      <c r="L411" s="7">
        <v>0</v>
      </c>
      <c r="M411" s="7">
        <v>0</v>
      </c>
      <c r="O411" s="7">
        <v>0</v>
      </c>
      <c r="P411" s="7">
        <v>1</v>
      </c>
      <c r="Q411" s="7">
        <v>0</v>
      </c>
      <c r="R411" s="7">
        <v>0</v>
      </c>
      <c r="S411" s="7">
        <v>0</v>
      </c>
      <c r="T411" s="7">
        <v>0</v>
      </c>
      <c r="U411" s="7">
        <v>0</v>
      </c>
      <c r="V411" s="7">
        <v>0</v>
      </c>
      <c r="W411" s="7">
        <v>0</v>
      </c>
    </row>
    <row r="412" spans="1:23">
      <c r="A412" s="16">
        <v>139</v>
      </c>
      <c r="B412" s="16">
        <v>28</v>
      </c>
      <c r="C412" s="16" t="s">
        <v>452</v>
      </c>
      <c r="E412" s="7">
        <v>1</v>
      </c>
      <c r="F412" s="7">
        <v>0</v>
      </c>
      <c r="G412" s="7">
        <v>0</v>
      </c>
      <c r="H412" s="7">
        <v>0</v>
      </c>
      <c r="I412" s="7">
        <v>0</v>
      </c>
      <c r="J412" s="7">
        <v>0</v>
      </c>
      <c r="K412" s="7">
        <v>0</v>
      </c>
      <c r="L412" s="7">
        <v>0</v>
      </c>
      <c r="M412" s="7">
        <v>0</v>
      </c>
      <c r="O412" s="7">
        <v>0</v>
      </c>
      <c r="P412" s="7">
        <v>0</v>
      </c>
      <c r="Q412" s="7">
        <v>1</v>
      </c>
      <c r="R412" s="7">
        <v>0</v>
      </c>
      <c r="S412" s="7">
        <v>0</v>
      </c>
      <c r="T412" s="7">
        <v>0</v>
      </c>
      <c r="U412" s="7">
        <v>0</v>
      </c>
      <c r="V412" s="7">
        <v>0</v>
      </c>
      <c r="W412" s="7">
        <v>0</v>
      </c>
    </row>
    <row r="413" spans="1:23">
      <c r="A413" s="16">
        <v>140</v>
      </c>
      <c r="B413" s="16">
        <v>25</v>
      </c>
      <c r="C413" s="16" t="s">
        <v>452</v>
      </c>
      <c r="E413" s="7">
        <v>1</v>
      </c>
      <c r="F413" s="7">
        <v>0</v>
      </c>
      <c r="G413" s="7">
        <v>0</v>
      </c>
      <c r="H413" s="7">
        <v>0</v>
      </c>
      <c r="I413" s="7">
        <v>0</v>
      </c>
      <c r="J413" s="7">
        <v>0</v>
      </c>
      <c r="K413" s="7">
        <v>0</v>
      </c>
      <c r="L413" s="7">
        <v>0</v>
      </c>
      <c r="M413" s="7">
        <v>0</v>
      </c>
      <c r="O413" s="7">
        <v>0</v>
      </c>
      <c r="P413" s="7">
        <v>0</v>
      </c>
      <c r="Q413" s="7">
        <v>0</v>
      </c>
      <c r="R413" s="7">
        <v>0</v>
      </c>
      <c r="S413" s="7">
        <v>0</v>
      </c>
      <c r="T413" s="7">
        <v>0</v>
      </c>
      <c r="U413" s="7">
        <v>1</v>
      </c>
      <c r="V413" s="7">
        <v>0</v>
      </c>
      <c r="W413" s="7">
        <v>0</v>
      </c>
    </row>
    <row r="414" spans="1:23">
      <c r="A414" s="16">
        <v>141</v>
      </c>
      <c r="B414" s="16">
        <v>18</v>
      </c>
      <c r="C414" s="16" t="s">
        <v>452</v>
      </c>
      <c r="E414" s="7">
        <v>0</v>
      </c>
      <c r="F414" s="7">
        <v>1</v>
      </c>
      <c r="G414" s="7">
        <v>0</v>
      </c>
      <c r="H414" s="7">
        <v>0</v>
      </c>
      <c r="I414" s="7">
        <v>0</v>
      </c>
      <c r="J414" s="7">
        <v>0</v>
      </c>
      <c r="K414" s="7">
        <v>0</v>
      </c>
      <c r="L414" s="7">
        <v>0</v>
      </c>
      <c r="M414" s="7">
        <v>0</v>
      </c>
      <c r="O414" s="7">
        <v>0</v>
      </c>
      <c r="P414" s="7">
        <v>0</v>
      </c>
      <c r="Q414" s="7">
        <v>0</v>
      </c>
      <c r="R414" s="7">
        <v>0</v>
      </c>
      <c r="S414" s="7">
        <v>0</v>
      </c>
      <c r="T414" s="7">
        <v>0</v>
      </c>
      <c r="U414" s="7">
        <v>0</v>
      </c>
      <c r="V414" s="7">
        <v>1</v>
      </c>
      <c r="W414" s="7">
        <v>0</v>
      </c>
    </row>
    <row r="415" spans="1:23">
      <c r="A415" s="16">
        <v>142</v>
      </c>
      <c r="B415" s="16">
        <v>20</v>
      </c>
      <c r="C415" s="16" t="s">
        <v>452</v>
      </c>
      <c r="E415" s="7">
        <v>1</v>
      </c>
      <c r="F415" s="7">
        <v>0</v>
      </c>
      <c r="G415" s="7">
        <v>0</v>
      </c>
      <c r="H415" s="7">
        <v>0</v>
      </c>
      <c r="I415" s="7">
        <v>0</v>
      </c>
      <c r="J415" s="7">
        <v>0</v>
      </c>
      <c r="K415" s="7">
        <v>0</v>
      </c>
      <c r="L415" s="7">
        <v>0</v>
      </c>
      <c r="M415" s="7">
        <v>0</v>
      </c>
      <c r="O415" s="7">
        <v>0</v>
      </c>
      <c r="P415" s="7">
        <v>0</v>
      </c>
      <c r="Q415" s="7">
        <v>1</v>
      </c>
      <c r="R415" s="7">
        <v>0</v>
      </c>
      <c r="S415" s="7">
        <v>0</v>
      </c>
      <c r="T415" s="7">
        <v>0</v>
      </c>
      <c r="U415" s="7">
        <v>0</v>
      </c>
      <c r="V415" s="7">
        <v>0</v>
      </c>
      <c r="W415" s="7">
        <v>0</v>
      </c>
    </row>
    <row r="416" spans="1:23">
      <c r="A416" s="16">
        <v>143</v>
      </c>
      <c r="B416" s="16">
        <v>24</v>
      </c>
      <c r="C416" s="16" t="s">
        <v>452</v>
      </c>
      <c r="E416" s="7">
        <v>1</v>
      </c>
      <c r="F416" s="7">
        <v>0</v>
      </c>
      <c r="G416" s="7">
        <v>0</v>
      </c>
      <c r="H416" s="7">
        <v>0</v>
      </c>
      <c r="I416" s="7">
        <v>0</v>
      </c>
      <c r="J416" s="7">
        <v>0</v>
      </c>
      <c r="K416" s="7">
        <v>0</v>
      </c>
      <c r="L416" s="7">
        <v>0</v>
      </c>
      <c r="M416" s="7">
        <v>0</v>
      </c>
      <c r="O416" s="7">
        <v>0</v>
      </c>
      <c r="P416" s="7">
        <v>0</v>
      </c>
      <c r="Q416" s="7">
        <v>0</v>
      </c>
      <c r="R416" s="7">
        <v>0</v>
      </c>
      <c r="S416" s="7">
        <v>0</v>
      </c>
      <c r="T416" s="7">
        <v>0</v>
      </c>
      <c r="U416" s="7">
        <v>0</v>
      </c>
      <c r="V416" s="7">
        <v>1</v>
      </c>
      <c r="W416" s="7">
        <v>0</v>
      </c>
    </row>
    <row r="417" spans="1:23">
      <c r="A417" s="16">
        <v>144</v>
      </c>
      <c r="B417" s="16">
        <v>25</v>
      </c>
      <c r="C417" s="16" t="s">
        <v>452</v>
      </c>
      <c r="E417" s="7">
        <v>1</v>
      </c>
      <c r="F417" s="7">
        <v>0</v>
      </c>
      <c r="G417" s="7">
        <v>0</v>
      </c>
      <c r="H417" s="7">
        <v>0</v>
      </c>
      <c r="I417" s="7">
        <v>0</v>
      </c>
      <c r="J417" s="7">
        <v>0</v>
      </c>
      <c r="K417" s="7">
        <v>0</v>
      </c>
      <c r="L417" s="7">
        <v>0</v>
      </c>
      <c r="M417" s="7">
        <v>0</v>
      </c>
      <c r="O417" s="7">
        <v>0</v>
      </c>
      <c r="P417" s="7">
        <v>0</v>
      </c>
      <c r="Q417" s="7">
        <v>1</v>
      </c>
      <c r="R417" s="7">
        <v>0</v>
      </c>
      <c r="S417" s="7">
        <v>0</v>
      </c>
      <c r="T417" s="7">
        <v>0</v>
      </c>
      <c r="U417" s="7">
        <v>0</v>
      </c>
      <c r="V417" s="7">
        <v>0</v>
      </c>
      <c r="W417" s="7">
        <v>0</v>
      </c>
    </row>
    <row r="418" spans="1:23">
      <c r="A418" s="16">
        <v>145</v>
      </c>
      <c r="B418" s="16">
        <v>24</v>
      </c>
      <c r="C418" s="16" t="s">
        <v>452</v>
      </c>
      <c r="E418" s="16">
        <v>1</v>
      </c>
      <c r="F418" s="16">
        <v>0</v>
      </c>
      <c r="G418" s="16">
        <v>0</v>
      </c>
      <c r="H418" s="16">
        <v>0</v>
      </c>
      <c r="I418" s="16">
        <v>0</v>
      </c>
      <c r="J418" s="16">
        <v>0</v>
      </c>
      <c r="K418" s="16">
        <v>0</v>
      </c>
      <c r="L418" s="16">
        <v>0</v>
      </c>
      <c r="M418" s="16">
        <v>0</v>
      </c>
      <c r="O418" s="7">
        <v>0</v>
      </c>
      <c r="P418" s="7">
        <v>0</v>
      </c>
      <c r="Q418" s="7">
        <v>0</v>
      </c>
      <c r="R418" s="7">
        <v>0</v>
      </c>
      <c r="S418" s="7">
        <v>0</v>
      </c>
      <c r="T418" s="7">
        <v>0</v>
      </c>
      <c r="U418" s="7">
        <v>0</v>
      </c>
      <c r="V418" s="7">
        <v>1</v>
      </c>
      <c r="W418" s="7">
        <v>0</v>
      </c>
    </row>
    <row r="419" spans="1:23">
      <c r="A419" s="16">
        <v>146</v>
      </c>
      <c r="B419" s="16">
        <v>19</v>
      </c>
      <c r="C419" s="16" t="s">
        <v>452</v>
      </c>
      <c r="E419" s="7">
        <v>1</v>
      </c>
      <c r="F419" s="7">
        <v>0</v>
      </c>
      <c r="G419" s="7">
        <v>0</v>
      </c>
      <c r="H419" s="7">
        <v>0</v>
      </c>
      <c r="I419" s="7">
        <v>0</v>
      </c>
      <c r="J419" s="7">
        <v>0</v>
      </c>
      <c r="K419" s="7">
        <v>0</v>
      </c>
      <c r="L419" s="7">
        <v>0</v>
      </c>
      <c r="M419" s="7">
        <v>0</v>
      </c>
      <c r="O419" s="7">
        <v>0</v>
      </c>
      <c r="P419" s="7">
        <v>0</v>
      </c>
      <c r="Q419" s="7">
        <v>1</v>
      </c>
      <c r="R419" s="7">
        <v>0</v>
      </c>
      <c r="S419" s="7">
        <v>0</v>
      </c>
      <c r="T419" s="7">
        <v>0</v>
      </c>
      <c r="U419" s="7">
        <v>0</v>
      </c>
      <c r="V419" s="7">
        <v>0</v>
      </c>
      <c r="W419" s="7">
        <v>0</v>
      </c>
    </row>
    <row r="420" spans="1:23">
      <c r="A420" s="16">
        <v>147</v>
      </c>
      <c r="B420" s="16">
        <v>20</v>
      </c>
      <c r="C420" s="16" t="s">
        <v>452</v>
      </c>
      <c r="E420" s="7">
        <v>0</v>
      </c>
      <c r="F420" s="7">
        <v>0</v>
      </c>
      <c r="G420" s="7">
        <v>1</v>
      </c>
      <c r="H420" s="7">
        <v>0</v>
      </c>
      <c r="I420" s="7">
        <v>0</v>
      </c>
      <c r="J420" s="7">
        <v>0</v>
      </c>
      <c r="K420" s="7">
        <v>0</v>
      </c>
      <c r="L420" s="7">
        <v>0</v>
      </c>
      <c r="M420" s="7">
        <v>0</v>
      </c>
      <c r="O420" s="7">
        <v>0</v>
      </c>
      <c r="P420" s="7">
        <v>0</v>
      </c>
      <c r="Q420" s="7">
        <v>0</v>
      </c>
      <c r="R420" s="7">
        <v>1</v>
      </c>
      <c r="S420" s="7">
        <v>0</v>
      </c>
      <c r="T420" s="7">
        <v>0</v>
      </c>
      <c r="U420" s="7">
        <v>0</v>
      </c>
      <c r="V420" s="7">
        <v>0</v>
      </c>
      <c r="W420" s="7">
        <v>0</v>
      </c>
    </row>
    <row r="421" spans="1:23">
      <c r="A421" s="16">
        <v>148</v>
      </c>
      <c r="B421" s="16">
        <v>28</v>
      </c>
      <c r="C421" s="16" t="s">
        <v>452</v>
      </c>
      <c r="E421" s="7">
        <v>1</v>
      </c>
      <c r="F421" s="7">
        <v>0</v>
      </c>
      <c r="G421" s="7">
        <v>0</v>
      </c>
      <c r="H421" s="7">
        <v>0</v>
      </c>
      <c r="I421" s="7">
        <v>0</v>
      </c>
      <c r="J421" s="7">
        <v>0</v>
      </c>
      <c r="K421" s="7">
        <v>0</v>
      </c>
      <c r="L421" s="7">
        <v>0</v>
      </c>
      <c r="M421" s="7">
        <v>0</v>
      </c>
      <c r="O421" s="7">
        <v>0</v>
      </c>
      <c r="P421" s="7">
        <v>0</v>
      </c>
      <c r="Q421" s="7">
        <v>0</v>
      </c>
      <c r="R421" s="7">
        <v>0</v>
      </c>
      <c r="S421" s="7">
        <v>0</v>
      </c>
      <c r="T421" s="7">
        <v>0</v>
      </c>
      <c r="U421" s="7">
        <v>1</v>
      </c>
      <c r="V421" s="7">
        <v>0</v>
      </c>
      <c r="W421" s="7">
        <v>0</v>
      </c>
    </row>
    <row r="422" spans="1:23">
      <c r="A422" s="16">
        <v>149</v>
      </c>
      <c r="B422" s="16">
        <v>32</v>
      </c>
      <c r="C422" s="16" t="s">
        <v>452</v>
      </c>
      <c r="E422" s="7">
        <v>0</v>
      </c>
      <c r="F422" s="7">
        <v>0</v>
      </c>
      <c r="G422" s="7">
        <v>1</v>
      </c>
      <c r="H422" s="7">
        <v>0</v>
      </c>
      <c r="I422" s="7">
        <v>0</v>
      </c>
      <c r="J422" s="7">
        <v>0</v>
      </c>
      <c r="K422" s="7">
        <v>0</v>
      </c>
      <c r="L422" s="7">
        <v>0</v>
      </c>
      <c r="M422" s="7">
        <v>0</v>
      </c>
      <c r="O422" s="7">
        <v>0</v>
      </c>
      <c r="P422" s="7">
        <v>0</v>
      </c>
      <c r="Q422" s="7">
        <v>0</v>
      </c>
      <c r="R422" s="7">
        <v>1</v>
      </c>
      <c r="S422" s="7">
        <v>0</v>
      </c>
      <c r="T422" s="7">
        <v>0</v>
      </c>
      <c r="U422" s="7">
        <v>0</v>
      </c>
      <c r="V422" s="7">
        <v>0</v>
      </c>
      <c r="W422" s="7">
        <v>0</v>
      </c>
    </row>
    <row r="423" spans="1:23">
      <c r="A423" s="16">
        <v>150</v>
      </c>
      <c r="B423" s="16">
        <v>28</v>
      </c>
      <c r="C423" s="16" t="s">
        <v>452</v>
      </c>
      <c r="E423" s="7">
        <v>0</v>
      </c>
      <c r="F423" s="7">
        <v>1</v>
      </c>
      <c r="G423" s="7">
        <v>0</v>
      </c>
      <c r="H423" s="7">
        <v>0</v>
      </c>
      <c r="I423" s="7">
        <v>0</v>
      </c>
      <c r="J423" s="7">
        <v>0</v>
      </c>
      <c r="K423" s="7">
        <v>0</v>
      </c>
      <c r="L423" s="7">
        <v>0</v>
      </c>
      <c r="M423" s="7">
        <v>0</v>
      </c>
      <c r="O423" s="7">
        <v>0</v>
      </c>
      <c r="P423" s="7">
        <v>0</v>
      </c>
      <c r="Q423" s="7">
        <v>0</v>
      </c>
      <c r="R423" s="7">
        <v>0</v>
      </c>
      <c r="S423" s="7">
        <v>0</v>
      </c>
      <c r="T423" s="7">
        <v>0</v>
      </c>
      <c r="U423" s="7">
        <v>0</v>
      </c>
      <c r="V423" s="7">
        <v>0</v>
      </c>
      <c r="W423" s="7">
        <v>1</v>
      </c>
    </row>
    <row r="424" spans="1:23">
      <c r="A424" s="16">
        <v>151</v>
      </c>
      <c r="B424" s="16">
        <v>19</v>
      </c>
      <c r="C424" s="16" t="s">
        <v>452</v>
      </c>
      <c r="E424" s="7">
        <v>0</v>
      </c>
      <c r="F424" s="7">
        <v>0</v>
      </c>
      <c r="G424" s="7">
        <v>0</v>
      </c>
      <c r="H424" s="7">
        <v>0</v>
      </c>
      <c r="I424" s="7">
        <v>1</v>
      </c>
      <c r="J424" s="7">
        <v>0</v>
      </c>
      <c r="K424" s="7">
        <v>0</v>
      </c>
      <c r="L424" s="7">
        <v>0</v>
      </c>
      <c r="M424" s="7">
        <v>0</v>
      </c>
      <c r="O424" s="7">
        <v>0</v>
      </c>
      <c r="P424" s="7">
        <v>0</v>
      </c>
      <c r="Q424" s="7">
        <v>0</v>
      </c>
      <c r="R424" s="7">
        <v>0</v>
      </c>
      <c r="S424" s="7">
        <v>0</v>
      </c>
      <c r="T424" s="7">
        <v>1</v>
      </c>
      <c r="U424" s="7">
        <v>0</v>
      </c>
      <c r="V424" s="7">
        <v>0</v>
      </c>
      <c r="W424" s="7">
        <v>0</v>
      </c>
    </row>
    <row r="425" spans="1:23">
      <c r="A425" s="16">
        <v>152</v>
      </c>
      <c r="B425" s="16">
        <v>25</v>
      </c>
      <c r="C425" s="16" t="s">
        <v>452</v>
      </c>
      <c r="E425" s="7">
        <v>1</v>
      </c>
      <c r="F425" s="7">
        <v>0</v>
      </c>
      <c r="G425" s="7">
        <v>0</v>
      </c>
      <c r="H425" s="7">
        <v>0</v>
      </c>
      <c r="I425" s="7">
        <v>0</v>
      </c>
      <c r="J425" s="7">
        <v>0</v>
      </c>
      <c r="K425" s="7">
        <v>0</v>
      </c>
      <c r="L425" s="7">
        <v>0</v>
      </c>
      <c r="M425" s="7">
        <v>0</v>
      </c>
      <c r="O425" s="7">
        <v>1</v>
      </c>
      <c r="P425" s="7">
        <v>0</v>
      </c>
      <c r="Q425" s="7">
        <v>0</v>
      </c>
      <c r="R425" s="7">
        <v>0</v>
      </c>
      <c r="S425" s="7">
        <v>0</v>
      </c>
      <c r="T425" s="7">
        <v>0</v>
      </c>
      <c r="U425" s="7">
        <v>0</v>
      </c>
      <c r="V425" s="7">
        <v>0</v>
      </c>
      <c r="W425" s="7">
        <v>0</v>
      </c>
    </row>
    <row r="426" spans="1:23">
      <c r="A426" s="16">
        <v>153</v>
      </c>
      <c r="B426" s="16">
        <v>20</v>
      </c>
      <c r="C426" s="16" t="s">
        <v>452</v>
      </c>
      <c r="E426" s="7">
        <v>0</v>
      </c>
      <c r="F426" s="7">
        <v>0</v>
      </c>
      <c r="G426" s="7">
        <v>0</v>
      </c>
      <c r="H426" s="7">
        <v>0</v>
      </c>
      <c r="I426" s="7">
        <v>0</v>
      </c>
      <c r="J426" s="7">
        <v>0</v>
      </c>
      <c r="K426" s="7">
        <v>0</v>
      </c>
      <c r="L426" s="7">
        <v>0</v>
      </c>
      <c r="M426" s="7">
        <v>1</v>
      </c>
      <c r="O426" s="7">
        <v>0</v>
      </c>
      <c r="P426" s="7">
        <v>0</v>
      </c>
      <c r="Q426" s="7">
        <v>0</v>
      </c>
      <c r="R426" s="7">
        <v>0</v>
      </c>
      <c r="S426" s="7">
        <v>0</v>
      </c>
      <c r="T426" s="7">
        <v>0</v>
      </c>
      <c r="U426" s="7">
        <v>1</v>
      </c>
      <c r="V426" s="7">
        <v>0</v>
      </c>
      <c r="W426" s="7">
        <v>0</v>
      </c>
    </row>
    <row r="427" spans="1:23">
      <c r="A427" s="16">
        <v>154</v>
      </c>
      <c r="B427" s="16">
        <v>21</v>
      </c>
      <c r="C427" s="16" t="s">
        <v>452</v>
      </c>
      <c r="E427" s="7">
        <v>1</v>
      </c>
      <c r="F427" s="7">
        <v>0</v>
      </c>
      <c r="G427" s="7">
        <v>0</v>
      </c>
      <c r="H427" s="7">
        <v>0</v>
      </c>
      <c r="I427" s="7">
        <v>0</v>
      </c>
      <c r="J427" s="7">
        <v>0</v>
      </c>
      <c r="K427" s="7">
        <v>0</v>
      </c>
      <c r="L427" s="7">
        <v>0</v>
      </c>
      <c r="M427" s="7">
        <v>0</v>
      </c>
      <c r="O427" s="7">
        <v>0</v>
      </c>
      <c r="P427" s="7">
        <v>0</v>
      </c>
      <c r="Q427" s="7">
        <v>0</v>
      </c>
      <c r="R427" s="7">
        <v>0</v>
      </c>
      <c r="S427" s="7">
        <v>1</v>
      </c>
      <c r="T427" s="7">
        <v>0</v>
      </c>
      <c r="U427" s="7">
        <v>0</v>
      </c>
      <c r="V427" s="7">
        <v>0</v>
      </c>
      <c r="W427" s="7">
        <v>0</v>
      </c>
    </row>
    <row r="428" spans="1:23">
      <c r="A428" s="16">
        <v>155</v>
      </c>
      <c r="B428" s="16">
        <v>22</v>
      </c>
      <c r="C428" s="16" t="s">
        <v>452</v>
      </c>
      <c r="E428" s="7">
        <v>0</v>
      </c>
      <c r="F428" s="7">
        <v>1</v>
      </c>
      <c r="G428" s="7">
        <v>0</v>
      </c>
      <c r="H428" s="7">
        <v>0</v>
      </c>
      <c r="I428" s="7">
        <v>0</v>
      </c>
      <c r="J428" s="7">
        <v>0</v>
      </c>
      <c r="K428" s="7">
        <v>0</v>
      </c>
      <c r="L428" s="7">
        <v>0</v>
      </c>
      <c r="M428" s="7">
        <v>0</v>
      </c>
      <c r="O428" s="7">
        <v>0</v>
      </c>
      <c r="P428" s="7">
        <v>0</v>
      </c>
      <c r="Q428" s="7">
        <v>0</v>
      </c>
      <c r="R428" s="7">
        <v>0</v>
      </c>
      <c r="S428" s="7">
        <v>0</v>
      </c>
      <c r="T428" s="7">
        <v>0</v>
      </c>
      <c r="U428" s="7">
        <v>0</v>
      </c>
      <c r="V428" s="7">
        <v>1</v>
      </c>
      <c r="W428" s="7">
        <v>0</v>
      </c>
    </row>
    <row r="429" spans="1:23">
      <c r="A429" s="16">
        <v>156</v>
      </c>
      <c r="B429" s="16">
        <v>27</v>
      </c>
      <c r="C429" s="16" t="s">
        <v>452</v>
      </c>
      <c r="E429" s="7">
        <v>1</v>
      </c>
      <c r="F429" s="7">
        <v>0</v>
      </c>
      <c r="G429" s="7">
        <v>0</v>
      </c>
      <c r="H429" s="7">
        <v>0</v>
      </c>
      <c r="I429" s="7">
        <v>0</v>
      </c>
      <c r="J429" s="7">
        <v>0</v>
      </c>
      <c r="K429" s="7">
        <v>0</v>
      </c>
      <c r="L429" s="7">
        <v>0</v>
      </c>
      <c r="M429" s="7">
        <v>0</v>
      </c>
      <c r="O429" s="7">
        <v>0</v>
      </c>
      <c r="P429" s="7">
        <v>1</v>
      </c>
      <c r="Q429" s="7">
        <v>0</v>
      </c>
      <c r="R429" s="7">
        <v>0</v>
      </c>
      <c r="S429" s="7">
        <v>0</v>
      </c>
      <c r="T429" s="7">
        <v>0</v>
      </c>
      <c r="U429" s="7">
        <v>0</v>
      </c>
      <c r="V429" s="7">
        <v>0</v>
      </c>
      <c r="W429" s="7">
        <v>0</v>
      </c>
    </row>
    <row r="430" spans="1:23">
      <c r="A430" s="16">
        <v>157</v>
      </c>
      <c r="B430" s="16">
        <v>31</v>
      </c>
      <c r="C430" s="16" t="s">
        <v>452</v>
      </c>
      <c r="E430" s="7">
        <v>0</v>
      </c>
      <c r="F430" s="7">
        <v>1</v>
      </c>
      <c r="G430" s="7">
        <v>0</v>
      </c>
      <c r="H430" s="7">
        <v>0</v>
      </c>
      <c r="I430" s="7">
        <v>0</v>
      </c>
      <c r="J430" s="7">
        <v>0</v>
      </c>
      <c r="K430" s="7">
        <v>0</v>
      </c>
      <c r="L430" s="7">
        <v>0</v>
      </c>
      <c r="M430" s="7">
        <v>0</v>
      </c>
      <c r="O430" s="7">
        <v>0</v>
      </c>
      <c r="P430" s="7">
        <v>0</v>
      </c>
      <c r="Q430" s="7">
        <v>1</v>
      </c>
      <c r="R430" s="7">
        <v>0</v>
      </c>
      <c r="S430" s="7">
        <v>0</v>
      </c>
      <c r="T430" s="7">
        <v>0</v>
      </c>
      <c r="U430" s="7">
        <v>0</v>
      </c>
      <c r="V430" s="7">
        <v>0</v>
      </c>
      <c r="W430" s="7">
        <v>0</v>
      </c>
    </row>
    <row r="431" spans="1:23">
      <c r="A431" s="16">
        <v>158</v>
      </c>
      <c r="B431" s="16">
        <v>27</v>
      </c>
      <c r="C431" s="16" t="s">
        <v>452</v>
      </c>
      <c r="E431" s="7">
        <v>0</v>
      </c>
      <c r="F431" s="7">
        <v>0</v>
      </c>
      <c r="G431" s="7">
        <v>0</v>
      </c>
      <c r="H431" s="7">
        <v>1</v>
      </c>
      <c r="I431" s="7">
        <v>0</v>
      </c>
      <c r="J431" s="7">
        <v>0</v>
      </c>
      <c r="K431" s="7">
        <v>0</v>
      </c>
      <c r="L431" s="7">
        <v>0</v>
      </c>
      <c r="M431" s="7">
        <v>0</v>
      </c>
      <c r="O431" s="7">
        <v>0</v>
      </c>
      <c r="P431" s="7">
        <v>0</v>
      </c>
      <c r="Q431" s="7">
        <v>0</v>
      </c>
      <c r="R431" s="7">
        <v>0</v>
      </c>
      <c r="S431" s="7">
        <v>0</v>
      </c>
      <c r="T431" s="7">
        <v>0</v>
      </c>
      <c r="U431" s="7">
        <v>0</v>
      </c>
      <c r="V431" s="7">
        <v>1</v>
      </c>
      <c r="W431" s="7">
        <v>0</v>
      </c>
    </row>
    <row r="432" spans="1:23">
      <c r="A432" s="16">
        <v>159</v>
      </c>
      <c r="B432" s="16">
        <v>35</v>
      </c>
      <c r="C432" s="16" t="s">
        <v>452</v>
      </c>
      <c r="E432" s="7">
        <v>0</v>
      </c>
      <c r="F432" s="7">
        <v>0</v>
      </c>
      <c r="G432" s="7">
        <v>0</v>
      </c>
      <c r="H432" s="7">
        <v>1</v>
      </c>
      <c r="I432" s="7">
        <v>0</v>
      </c>
      <c r="J432" s="7">
        <v>0</v>
      </c>
      <c r="K432" s="7">
        <v>0</v>
      </c>
      <c r="L432" s="7">
        <v>0</v>
      </c>
      <c r="M432" s="7">
        <v>0</v>
      </c>
      <c r="O432" s="7">
        <v>0</v>
      </c>
      <c r="P432" s="7">
        <v>0</v>
      </c>
      <c r="Q432" s="7">
        <v>0</v>
      </c>
      <c r="R432" s="7">
        <v>0</v>
      </c>
      <c r="S432" s="7">
        <v>1</v>
      </c>
      <c r="T432" s="7">
        <v>0</v>
      </c>
      <c r="U432" s="7">
        <v>0</v>
      </c>
      <c r="V432" s="7">
        <v>0</v>
      </c>
      <c r="W432" s="7">
        <v>0</v>
      </c>
    </row>
    <row r="433" spans="1:23">
      <c r="A433" s="16">
        <v>160</v>
      </c>
      <c r="B433" s="16">
        <v>28</v>
      </c>
      <c r="C433" s="16" t="s">
        <v>452</v>
      </c>
      <c r="E433" s="7">
        <v>0</v>
      </c>
      <c r="F433" s="7">
        <v>1</v>
      </c>
      <c r="G433" s="7">
        <v>0</v>
      </c>
      <c r="H433" s="7">
        <v>0</v>
      </c>
      <c r="I433" s="7">
        <v>0</v>
      </c>
      <c r="J433" s="7">
        <v>0</v>
      </c>
      <c r="K433" s="7">
        <v>0</v>
      </c>
      <c r="L433" s="7">
        <v>0</v>
      </c>
      <c r="M433" s="7">
        <v>0</v>
      </c>
      <c r="O433" s="7">
        <v>0</v>
      </c>
      <c r="P433" s="7">
        <v>0</v>
      </c>
      <c r="Q433" s="7">
        <v>0</v>
      </c>
      <c r="R433" s="7">
        <v>0</v>
      </c>
      <c r="S433" s="7">
        <v>1</v>
      </c>
      <c r="T433" s="7">
        <v>0</v>
      </c>
      <c r="U433" s="7">
        <v>0</v>
      </c>
      <c r="V433" s="7">
        <v>0</v>
      </c>
      <c r="W433" s="7">
        <v>0</v>
      </c>
    </row>
    <row r="434" spans="1:23">
      <c r="A434" s="16">
        <v>161</v>
      </c>
      <c r="B434" s="16">
        <v>24</v>
      </c>
      <c r="C434" s="16" t="s">
        <v>452</v>
      </c>
      <c r="E434" s="7">
        <v>0</v>
      </c>
      <c r="F434" s="7">
        <v>0</v>
      </c>
      <c r="G434" s="7">
        <v>1</v>
      </c>
      <c r="H434" s="7">
        <v>0</v>
      </c>
      <c r="I434" s="7">
        <v>0</v>
      </c>
      <c r="J434" s="7">
        <v>0</v>
      </c>
      <c r="K434" s="7">
        <v>0</v>
      </c>
      <c r="L434" s="7">
        <v>0</v>
      </c>
      <c r="M434" s="7">
        <v>0</v>
      </c>
      <c r="O434" s="7">
        <v>0</v>
      </c>
      <c r="P434" s="7">
        <v>0</v>
      </c>
      <c r="Q434" s="7">
        <v>1</v>
      </c>
      <c r="R434" s="7">
        <v>0</v>
      </c>
      <c r="S434" s="7">
        <v>0</v>
      </c>
      <c r="T434" s="7">
        <v>0</v>
      </c>
      <c r="U434" s="7">
        <v>0</v>
      </c>
      <c r="V434" s="7">
        <v>0</v>
      </c>
      <c r="W434" s="7">
        <v>0</v>
      </c>
    </row>
    <row r="435" spans="1:23">
      <c r="A435" s="16">
        <v>162</v>
      </c>
      <c r="B435" s="16">
        <v>22</v>
      </c>
      <c r="C435" s="16" t="s">
        <v>452</v>
      </c>
      <c r="E435" s="7">
        <v>0</v>
      </c>
      <c r="F435" s="7">
        <v>0</v>
      </c>
      <c r="G435" s="7">
        <v>0</v>
      </c>
      <c r="H435" s="7">
        <v>0</v>
      </c>
      <c r="I435" s="7">
        <v>0</v>
      </c>
      <c r="J435" s="7">
        <v>0</v>
      </c>
      <c r="K435" s="7">
        <v>0</v>
      </c>
      <c r="L435" s="7">
        <v>1</v>
      </c>
      <c r="M435" s="7">
        <v>0</v>
      </c>
      <c r="O435" s="7">
        <v>0</v>
      </c>
      <c r="P435" s="7">
        <v>0</v>
      </c>
      <c r="Q435" s="7">
        <v>0</v>
      </c>
      <c r="R435" s="7">
        <v>1</v>
      </c>
      <c r="S435" s="7">
        <v>0</v>
      </c>
      <c r="T435" s="7">
        <v>0</v>
      </c>
      <c r="U435" s="7">
        <v>0</v>
      </c>
      <c r="V435" s="7">
        <v>0</v>
      </c>
      <c r="W435" s="7">
        <v>0</v>
      </c>
    </row>
    <row r="436" spans="1:23">
      <c r="A436" s="16">
        <v>163</v>
      </c>
      <c r="B436" s="16">
        <v>20</v>
      </c>
      <c r="C436" s="16" t="s">
        <v>452</v>
      </c>
      <c r="E436" s="7">
        <v>1</v>
      </c>
      <c r="F436" s="7">
        <v>0</v>
      </c>
      <c r="G436" s="7">
        <v>0</v>
      </c>
      <c r="H436" s="7">
        <v>0</v>
      </c>
      <c r="I436" s="7">
        <v>0</v>
      </c>
      <c r="J436" s="7">
        <v>0</v>
      </c>
      <c r="K436" s="7">
        <v>0</v>
      </c>
      <c r="L436" s="7">
        <v>0</v>
      </c>
      <c r="M436" s="7">
        <v>0</v>
      </c>
      <c r="O436" s="7">
        <v>1</v>
      </c>
      <c r="P436" s="7">
        <v>0</v>
      </c>
      <c r="Q436" s="7">
        <v>0</v>
      </c>
      <c r="R436" s="7">
        <v>0</v>
      </c>
      <c r="S436" s="7">
        <v>0</v>
      </c>
      <c r="T436" s="7">
        <v>0</v>
      </c>
      <c r="U436" s="7">
        <v>0</v>
      </c>
      <c r="V436" s="7">
        <v>0</v>
      </c>
      <c r="W436" s="7">
        <v>0</v>
      </c>
    </row>
    <row r="437" spans="1:23">
      <c r="A437" s="16">
        <v>164</v>
      </c>
      <c r="B437" s="16">
        <v>19</v>
      </c>
      <c r="C437" s="16" t="s">
        <v>452</v>
      </c>
      <c r="E437" s="7">
        <v>1</v>
      </c>
      <c r="F437" s="7">
        <v>0</v>
      </c>
      <c r="G437" s="7">
        <v>0</v>
      </c>
      <c r="H437" s="7">
        <v>0</v>
      </c>
      <c r="I437" s="7">
        <v>0</v>
      </c>
      <c r="J437" s="7">
        <v>0</v>
      </c>
      <c r="K437" s="7">
        <v>0</v>
      </c>
      <c r="L437" s="7">
        <v>0</v>
      </c>
      <c r="M437" s="7">
        <v>0</v>
      </c>
      <c r="O437" s="7">
        <v>0</v>
      </c>
      <c r="P437" s="7">
        <v>0</v>
      </c>
      <c r="Q437" s="7">
        <v>1</v>
      </c>
      <c r="R437" s="7">
        <v>0</v>
      </c>
      <c r="S437" s="7">
        <v>0</v>
      </c>
      <c r="T437" s="7">
        <v>0</v>
      </c>
      <c r="U437" s="7">
        <v>0</v>
      </c>
      <c r="V437" s="7">
        <v>0</v>
      </c>
      <c r="W437" s="7">
        <v>0</v>
      </c>
    </row>
    <row r="438" spans="1:23">
      <c r="A438" s="16">
        <v>165</v>
      </c>
      <c r="B438" s="16">
        <v>18</v>
      </c>
      <c r="C438" s="16" t="s">
        <v>452</v>
      </c>
      <c r="E438" s="7">
        <v>1</v>
      </c>
      <c r="F438" s="7">
        <v>0</v>
      </c>
      <c r="G438" s="7">
        <v>0</v>
      </c>
      <c r="H438" s="7">
        <v>0</v>
      </c>
      <c r="I438" s="7">
        <v>0</v>
      </c>
      <c r="J438" s="7">
        <v>0</v>
      </c>
      <c r="K438" s="7">
        <v>0</v>
      </c>
      <c r="L438" s="7">
        <v>0</v>
      </c>
      <c r="M438" s="7">
        <v>0</v>
      </c>
      <c r="O438" s="7">
        <v>0</v>
      </c>
      <c r="P438" s="7">
        <v>0</v>
      </c>
      <c r="Q438" s="7">
        <v>1</v>
      </c>
      <c r="R438" s="7">
        <v>0</v>
      </c>
      <c r="S438" s="7">
        <v>0</v>
      </c>
      <c r="T438" s="7">
        <v>0</v>
      </c>
      <c r="U438" s="7">
        <v>0</v>
      </c>
      <c r="V438" s="7">
        <v>0</v>
      </c>
      <c r="W438" s="7">
        <v>0</v>
      </c>
    </row>
    <row r="439" spans="1:23">
      <c r="A439" s="16">
        <v>166</v>
      </c>
      <c r="B439" s="16">
        <v>19</v>
      </c>
      <c r="C439" s="16" t="s">
        <v>452</v>
      </c>
      <c r="E439" s="7">
        <v>1</v>
      </c>
      <c r="F439" s="7">
        <v>0</v>
      </c>
      <c r="G439" s="7">
        <v>0</v>
      </c>
      <c r="H439" s="7">
        <v>0</v>
      </c>
      <c r="I439" s="7">
        <v>0</v>
      </c>
      <c r="J439" s="7">
        <v>0</v>
      </c>
      <c r="K439" s="7">
        <v>0</v>
      </c>
      <c r="L439" s="7">
        <v>0</v>
      </c>
      <c r="M439" s="7">
        <v>0</v>
      </c>
      <c r="O439" s="7">
        <v>0</v>
      </c>
      <c r="P439" s="7">
        <v>0</v>
      </c>
      <c r="Q439" s="7">
        <v>0</v>
      </c>
      <c r="R439" s="7">
        <v>0</v>
      </c>
      <c r="S439" s="7">
        <v>0</v>
      </c>
      <c r="T439" s="7">
        <v>1</v>
      </c>
      <c r="U439" s="7">
        <v>0</v>
      </c>
      <c r="V439" s="7">
        <v>0</v>
      </c>
      <c r="W439" s="7">
        <v>0</v>
      </c>
    </row>
    <row r="440" spans="1:23">
      <c r="A440" s="16">
        <v>167</v>
      </c>
      <c r="B440" s="16">
        <v>19</v>
      </c>
      <c r="C440" s="16" t="s">
        <v>452</v>
      </c>
      <c r="E440" s="7">
        <v>1</v>
      </c>
      <c r="F440" s="7">
        <v>0</v>
      </c>
      <c r="G440" s="7">
        <v>0</v>
      </c>
      <c r="H440" s="7">
        <v>0</v>
      </c>
      <c r="I440" s="7">
        <v>0</v>
      </c>
      <c r="J440" s="7">
        <v>0</v>
      </c>
      <c r="K440" s="7">
        <v>0</v>
      </c>
      <c r="L440" s="7">
        <v>0</v>
      </c>
      <c r="M440" s="7">
        <v>0</v>
      </c>
      <c r="O440" s="7">
        <v>0</v>
      </c>
      <c r="P440" s="7">
        <v>0</v>
      </c>
      <c r="Q440" s="7">
        <v>0</v>
      </c>
      <c r="R440" s="7">
        <v>0</v>
      </c>
      <c r="S440" s="7">
        <v>0</v>
      </c>
      <c r="T440" s="7">
        <v>0</v>
      </c>
      <c r="U440" s="7">
        <v>1</v>
      </c>
      <c r="V440" s="7">
        <v>0</v>
      </c>
      <c r="W440" s="7">
        <v>0</v>
      </c>
    </row>
    <row r="441" spans="1:23">
      <c r="A441" s="16">
        <v>168</v>
      </c>
      <c r="B441" s="16">
        <v>22</v>
      </c>
      <c r="C441" s="16" t="s">
        <v>452</v>
      </c>
      <c r="E441" s="7">
        <v>0</v>
      </c>
      <c r="F441" s="7">
        <v>0</v>
      </c>
      <c r="G441" s="7">
        <v>0</v>
      </c>
      <c r="H441" s="7">
        <v>1</v>
      </c>
      <c r="I441" s="7">
        <v>0</v>
      </c>
      <c r="J441" s="7">
        <v>0</v>
      </c>
      <c r="K441" s="7">
        <v>0</v>
      </c>
      <c r="L441" s="7">
        <v>0</v>
      </c>
      <c r="M441" s="7">
        <v>0</v>
      </c>
      <c r="O441" s="7">
        <v>0</v>
      </c>
      <c r="P441" s="7">
        <v>0</v>
      </c>
      <c r="Q441" s="7">
        <v>0</v>
      </c>
      <c r="R441" s="7">
        <v>0</v>
      </c>
      <c r="S441" s="7">
        <v>0</v>
      </c>
      <c r="T441" s="7">
        <v>0</v>
      </c>
      <c r="U441" s="7">
        <v>1</v>
      </c>
      <c r="V441" s="7">
        <v>0</v>
      </c>
      <c r="W441" s="7">
        <v>0</v>
      </c>
    </row>
    <row r="442" spans="1:23">
      <c r="A442" s="16">
        <v>169</v>
      </c>
      <c r="B442" s="16">
        <v>33</v>
      </c>
      <c r="C442" s="16" t="s">
        <v>452</v>
      </c>
      <c r="E442" s="7">
        <v>0</v>
      </c>
      <c r="F442" s="7">
        <v>0</v>
      </c>
      <c r="G442" s="7">
        <v>0</v>
      </c>
      <c r="H442" s="7">
        <v>0</v>
      </c>
      <c r="I442" s="7">
        <v>0</v>
      </c>
      <c r="J442" s="7">
        <v>0</v>
      </c>
      <c r="K442" s="7">
        <v>1</v>
      </c>
      <c r="L442" s="7">
        <v>0</v>
      </c>
      <c r="M442" s="7">
        <v>0</v>
      </c>
      <c r="O442" s="7">
        <v>0</v>
      </c>
      <c r="P442" s="7">
        <v>0</v>
      </c>
      <c r="Q442" s="7">
        <v>0</v>
      </c>
      <c r="R442" s="7">
        <v>0</v>
      </c>
      <c r="S442" s="7">
        <v>0</v>
      </c>
      <c r="T442" s="7">
        <v>0</v>
      </c>
      <c r="U442" s="7">
        <v>1</v>
      </c>
      <c r="V442" s="7">
        <v>0</v>
      </c>
      <c r="W442" s="7">
        <v>0</v>
      </c>
    </row>
    <row r="443" spans="1:23">
      <c r="A443" s="16">
        <v>170</v>
      </c>
      <c r="B443" s="16">
        <v>26</v>
      </c>
      <c r="C443" s="16" t="s">
        <v>452</v>
      </c>
      <c r="E443" s="7">
        <v>1</v>
      </c>
      <c r="F443" s="7">
        <v>0</v>
      </c>
      <c r="G443" s="7">
        <v>0</v>
      </c>
      <c r="H443" s="7">
        <v>0</v>
      </c>
      <c r="I443" s="7">
        <v>0</v>
      </c>
      <c r="J443" s="7">
        <v>0</v>
      </c>
      <c r="K443" s="7">
        <v>0</v>
      </c>
      <c r="L443" s="7">
        <v>0</v>
      </c>
      <c r="M443" s="7">
        <v>0</v>
      </c>
      <c r="O443" s="7">
        <v>0</v>
      </c>
      <c r="P443" s="7">
        <v>0</v>
      </c>
      <c r="Q443" s="7">
        <v>1</v>
      </c>
      <c r="R443" s="7">
        <v>0</v>
      </c>
      <c r="S443" s="7">
        <v>0</v>
      </c>
      <c r="T443" s="7">
        <v>0</v>
      </c>
      <c r="U443" s="7">
        <v>0</v>
      </c>
      <c r="V443" s="7">
        <v>0</v>
      </c>
      <c r="W443" s="7">
        <v>0</v>
      </c>
    </row>
    <row r="444" spans="1:23">
      <c r="A444" s="16">
        <v>171</v>
      </c>
      <c r="B444" s="16">
        <v>21</v>
      </c>
      <c r="C444" s="16" t="s">
        <v>452</v>
      </c>
      <c r="E444" s="7">
        <v>1</v>
      </c>
      <c r="F444" s="7">
        <v>0</v>
      </c>
      <c r="G444" s="7">
        <v>0</v>
      </c>
      <c r="H444" s="7">
        <v>0</v>
      </c>
      <c r="I444" s="7">
        <v>0</v>
      </c>
      <c r="J444" s="7">
        <v>0</v>
      </c>
      <c r="K444" s="7">
        <v>0</v>
      </c>
      <c r="L444" s="7">
        <v>0</v>
      </c>
      <c r="M444" s="7">
        <v>0</v>
      </c>
      <c r="O444" s="7">
        <v>0</v>
      </c>
      <c r="P444" s="7">
        <v>0</v>
      </c>
      <c r="Q444" s="7">
        <v>1</v>
      </c>
      <c r="R444" s="7">
        <v>0</v>
      </c>
      <c r="S444" s="7">
        <v>0</v>
      </c>
      <c r="T444" s="7">
        <v>0</v>
      </c>
      <c r="U444" s="7">
        <v>0</v>
      </c>
      <c r="V444" s="7">
        <v>0</v>
      </c>
      <c r="W444" s="7">
        <v>0</v>
      </c>
    </row>
    <row r="445" spans="1:23">
      <c r="A445" s="16">
        <v>172</v>
      </c>
      <c r="B445" s="16">
        <v>20</v>
      </c>
      <c r="C445" s="16" t="s">
        <v>452</v>
      </c>
      <c r="E445" s="7">
        <v>1</v>
      </c>
      <c r="F445" s="7">
        <v>0</v>
      </c>
      <c r="G445" s="7">
        <v>0</v>
      </c>
      <c r="H445" s="7">
        <v>0</v>
      </c>
      <c r="I445" s="7">
        <v>0</v>
      </c>
      <c r="J445" s="7">
        <v>0</v>
      </c>
      <c r="K445" s="7">
        <v>0</v>
      </c>
      <c r="L445" s="7">
        <v>0</v>
      </c>
      <c r="M445" s="7">
        <v>0</v>
      </c>
      <c r="O445" s="7">
        <v>0</v>
      </c>
      <c r="P445" s="7">
        <v>0</v>
      </c>
      <c r="Q445" s="7">
        <v>1</v>
      </c>
      <c r="R445" s="7">
        <v>0</v>
      </c>
      <c r="S445" s="7">
        <v>0</v>
      </c>
      <c r="T445" s="7">
        <v>0</v>
      </c>
      <c r="U445" s="7">
        <v>0</v>
      </c>
      <c r="V445" s="7">
        <v>0</v>
      </c>
      <c r="W445" s="7">
        <v>0</v>
      </c>
    </row>
    <row r="446" spans="1:23">
      <c r="A446" s="16">
        <v>173</v>
      </c>
      <c r="B446" s="16">
        <v>19</v>
      </c>
      <c r="C446" s="16" t="s">
        <v>452</v>
      </c>
      <c r="E446" s="7">
        <v>1</v>
      </c>
      <c r="F446" s="7">
        <v>0</v>
      </c>
      <c r="G446" s="7">
        <v>0</v>
      </c>
      <c r="H446" s="7">
        <v>0</v>
      </c>
      <c r="I446" s="7">
        <v>0</v>
      </c>
      <c r="J446" s="7">
        <v>0</v>
      </c>
      <c r="K446" s="7">
        <v>0</v>
      </c>
      <c r="L446" s="7">
        <v>0</v>
      </c>
      <c r="M446" s="7">
        <v>0</v>
      </c>
      <c r="O446" s="7">
        <v>1</v>
      </c>
      <c r="P446" s="7">
        <v>0</v>
      </c>
      <c r="Q446" s="7">
        <v>0</v>
      </c>
      <c r="R446" s="7">
        <v>0</v>
      </c>
      <c r="S446" s="7">
        <v>0</v>
      </c>
      <c r="T446" s="7">
        <v>0</v>
      </c>
      <c r="U446" s="7">
        <v>0</v>
      </c>
      <c r="V446" s="7">
        <v>0</v>
      </c>
      <c r="W446" s="7">
        <v>0</v>
      </c>
    </row>
    <row r="447" spans="1:23">
      <c r="A447" s="16">
        <v>174</v>
      </c>
      <c r="B447" s="16">
        <v>21</v>
      </c>
      <c r="C447" s="16" t="s">
        <v>452</v>
      </c>
      <c r="E447" s="7">
        <v>1</v>
      </c>
      <c r="F447" s="7">
        <v>0</v>
      </c>
      <c r="G447" s="7">
        <v>0</v>
      </c>
      <c r="H447" s="7">
        <v>0</v>
      </c>
      <c r="I447" s="7">
        <v>0</v>
      </c>
      <c r="J447" s="7">
        <v>0</v>
      </c>
      <c r="K447" s="7">
        <v>0</v>
      </c>
      <c r="L447" s="7">
        <v>0</v>
      </c>
      <c r="M447" s="7">
        <v>0</v>
      </c>
      <c r="O447" s="7">
        <v>0</v>
      </c>
      <c r="P447" s="7">
        <v>0</v>
      </c>
      <c r="Q447" s="7">
        <v>0</v>
      </c>
      <c r="R447" s="7">
        <v>0</v>
      </c>
      <c r="S447" s="7">
        <v>0</v>
      </c>
      <c r="T447" s="7">
        <v>1</v>
      </c>
      <c r="U447" s="7">
        <v>0</v>
      </c>
      <c r="V447" s="7">
        <v>0</v>
      </c>
      <c r="W447" s="7">
        <v>0</v>
      </c>
    </row>
    <row r="448" spans="1:23">
      <c r="A448" s="16">
        <v>175</v>
      </c>
      <c r="B448" s="16">
        <v>22</v>
      </c>
      <c r="C448" s="16" t="s">
        <v>452</v>
      </c>
      <c r="E448" s="7">
        <v>1</v>
      </c>
      <c r="F448" s="7">
        <v>0</v>
      </c>
      <c r="G448" s="7">
        <v>0</v>
      </c>
      <c r="H448" s="7">
        <v>0</v>
      </c>
      <c r="I448" s="7">
        <v>0</v>
      </c>
      <c r="J448" s="7">
        <v>0</v>
      </c>
      <c r="K448" s="7">
        <v>0</v>
      </c>
      <c r="L448" s="7">
        <v>0</v>
      </c>
      <c r="M448" s="7">
        <v>0</v>
      </c>
      <c r="O448" s="7">
        <v>0</v>
      </c>
      <c r="P448" s="7">
        <v>0</v>
      </c>
      <c r="Q448" s="7">
        <v>0</v>
      </c>
      <c r="R448" s="7">
        <v>1</v>
      </c>
      <c r="S448" s="7">
        <v>0</v>
      </c>
      <c r="T448" s="7">
        <v>0</v>
      </c>
      <c r="U448" s="7">
        <v>0</v>
      </c>
      <c r="V448" s="7">
        <v>0</v>
      </c>
      <c r="W448" s="7">
        <v>0</v>
      </c>
    </row>
    <row r="449" spans="1:23">
      <c r="A449" s="16">
        <v>176</v>
      </c>
      <c r="B449" s="16">
        <v>22</v>
      </c>
      <c r="C449" s="16" t="s">
        <v>452</v>
      </c>
      <c r="E449" s="7">
        <v>1</v>
      </c>
      <c r="F449" s="7">
        <v>0</v>
      </c>
      <c r="G449" s="7">
        <v>0</v>
      </c>
      <c r="H449" s="7">
        <v>0</v>
      </c>
      <c r="I449" s="7">
        <v>0</v>
      </c>
      <c r="J449" s="7">
        <v>0</v>
      </c>
      <c r="K449" s="7">
        <v>0</v>
      </c>
      <c r="L449" s="7">
        <v>0</v>
      </c>
      <c r="M449" s="7">
        <v>0</v>
      </c>
      <c r="O449" s="7">
        <v>0</v>
      </c>
      <c r="P449" s="7">
        <v>0</v>
      </c>
      <c r="Q449" s="7">
        <v>1</v>
      </c>
      <c r="R449" s="7">
        <v>0</v>
      </c>
      <c r="S449" s="7">
        <v>0</v>
      </c>
      <c r="T449" s="7">
        <v>0</v>
      </c>
      <c r="U449" s="7">
        <v>0</v>
      </c>
      <c r="V449" s="7">
        <v>0</v>
      </c>
      <c r="W449" s="7">
        <v>0</v>
      </c>
    </row>
    <row r="450" spans="1:23">
      <c r="A450" s="16">
        <v>177</v>
      </c>
      <c r="B450" s="16">
        <v>21</v>
      </c>
      <c r="C450" s="16" t="s">
        <v>452</v>
      </c>
      <c r="E450" s="7">
        <v>1</v>
      </c>
      <c r="F450" s="7">
        <v>0</v>
      </c>
      <c r="G450" s="7">
        <v>0</v>
      </c>
      <c r="H450" s="7">
        <v>0</v>
      </c>
      <c r="I450" s="7">
        <v>0</v>
      </c>
      <c r="J450" s="7">
        <v>0</v>
      </c>
      <c r="K450" s="7">
        <v>0</v>
      </c>
      <c r="L450" s="7">
        <v>0</v>
      </c>
      <c r="M450" s="7">
        <v>0</v>
      </c>
      <c r="O450" s="7">
        <v>1</v>
      </c>
      <c r="P450" s="7">
        <v>0</v>
      </c>
      <c r="Q450" s="7">
        <v>0</v>
      </c>
      <c r="R450" s="7">
        <v>0</v>
      </c>
      <c r="S450" s="7">
        <v>0</v>
      </c>
      <c r="T450" s="7">
        <v>0</v>
      </c>
      <c r="U450" s="7">
        <v>0</v>
      </c>
      <c r="V450" s="7">
        <v>0</v>
      </c>
      <c r="W450" s="7">
        <v>0</v>
      </c>
    </row>
    <row r="451" spans="1:23">
      <c r="A451" s="16">
        <v>178</v>
      </c>
      <c r="B451" s="16">
        <v>19</v>
      </c>
      <c r="C451" s="16" t="s">
        <v>452</v>
      </c>
      <c r="E451" s="7">
        <v>1</v>
      </c>
      <c r="F451" s="7">
        <v>0</v>
      </c>
      <c r="G451" s="7">
        <v>0</v>
      </c>
      <c r="H451" s="7">
        <v>0</v>
      </c>
      <c r="I451" s="7">
        <v>0</v>
      </c>
      <c r="J451" s="7">
        <v>0</v>
      </c>
      <c r="K451" s="7">
        <v>0</v>
      </c>
      <c r="L451" s="7">
        <v>0</v>
      </c>
      <c r="M451" s="7">
        <v>0</v>
      </c>
      <c r="O451" s="7">
        <v>0</v>
      </c>
      <c r="P451" s="7">
        <v>0</v>
      </c>
      <c r="Q451" s="7">
        <v>0</v>
      </c>
      <c r="R451" s="7">
        <v>0</v>
      </c>
      <c r="S451" s="7">
        <v>1</v>
      </c>
      <c r="T451" s="7">
        <v>0</v>
      </c>
      <c r="U451" s="7">
        <v>0</v>
      </c>
      <c r="V451" s="7">
        <v>0</v>
      </c>
      <c r="W451" s="7">
        <v>0</v>
      </c>
    </row>
    <row r="452" spans="1:23">
      <c r="A452" s="16">
        <v>179</v>
      </c>
      <c r="B452" s="16">
        <v>19</v>
      </c>
      <c r="C452" s="16" t="s">
        <v>452</v>
      </c>
      <c r="E452" s="7">
        <v>0</v>
      </c>
      <c r="F452" s="7">
        <v>1</v>
      </c>
      <c r="G452" s="7">
        <v>0</v>
      </c>
      <c r="H452" s="7">
        <v>0</v>
      </c>
      <c r="I452" s="7">
        <v>0</v>
      </c>
      <c r="J452" s="7">
        <v>0</v>
      </c>
      <c r="K452" s="7">
        <v>0</v>
      </c>
      <c r="L452" s="7">
        <v>0</v>
      </c>
      <c r="M452" s="7">
        <v>0</v>
      </c>
      <c r="O452" s="7">
        <v>0</v>
      </c>
      <c r="P452" s="7">
        <v>0</v>
      </c>
      <c r="Q452" s="7">
        <v>0</v>
      </c>
      <c r="R452" s="7">
        <v>0</v>
      </c>
      <c r="S452" s="7">
        <v>0</v>
      </c>
      <c r="T452" s="7">
        <v>0</v>
      </c>
      <c r="U452" s="7">
        <v>1</v>
      </c>
      <c r="V452" s="7">
        <v>0</v>
      </c>
      <c r="W452" s="7">
        <v>0</v>
      </c>
    </row>
    <row r="453" spans="1:23">
      <c r="A453" s="16">
        <v>180</v>
      </c>
      <c r="B453" s="16">
        <v>29</v>
      </c>
      <c r="C453" s="16" t="s">
        <v>452</v>
      </c>
      <c r="E453" s="7">
        <v>1</v>
      </c>
      <c r="F453" s="7">
        <v>0</v>
      </c>
      <c r="G453" s="7">
        <v>0</v>
      </c>
      <c r="H453" s="7">
        <v>0</v>
      </c>
      <c r="I453" s="7">
        <v>0</v>
      </c>
      <c r="J453" s="7">
        <v>0</v>
      </c>
      <c r="K453" s="7">
        <v>0</v>
      </c>
      <c r="L453" s="7">
        <v>0</v>
      </c>
      <c r="M453" s="7">
        <v>0</v>
      </c>
      <c r="O453" s="7">
        <v>0</v>
      </c>
      <c r="P453" s="7">
        <v>0</v>
      </c>
      <c r="Q453" s="7">
        <v>0</v>
      </c>
      <c r="R453" s="7">
        <v>0</v>
      </c>
      <c r="S453" s="7">
        <v>0</v>
      </c>
      <c r="T453" s="7">
        <v>0</v>
      </c>
      <c r="U453" s="7">
        <v>0</v>
      </c>
      <c r="V453" s="7">
        <v>0</v>
      </c>
      <c r="W453" s="7">
        <v>1</v>
      </c>
    </row>
    <row r="454" spans="1:23">
      <c r="E454" s="7" t="s">
        <v>70</v>
      </c>
      <c r="F454" s="7" t="s">
        <v>71</v>
      </c>
      <c r="G454" s="7" t="s">
        <v>72</v>
      </c>
      <c r="H454" s="7" t="s">
        <v>73</v>
      </c>
      <c r="I454" s="7" t="s">
        <v>74</v>
      </c>
      <c r="J454" s="7" t="s">
        <v>75</v>
      </c>
      <c r="K454" s="7" t="s">
        <v>76</v>
      </c>
      <c r="L454" s="7" t="s">
        <v>77</v>
      </c>
      <c r="M454" s="7" t="s">
        <v>78</v>
      </c>
      <c r="N454" s="7" t="s">
        <v>544</v>
      </c>
      <c r="O454" s="7" t="s">
        <v>70</v>
      </c>
      <c r="P454" s="7" t="s">
        <v>71</v>
      </c>
      <c r="Q454" s="7" t="s">
        <v>72</v>
      </c>
      <c r="R454" s="7" t="s">
        <v>73</v>
      </c>
      <c r="S454" s="7" t="s">
        <v>74</v>
      </c>
      <c r="T454" s="7" t="s">
        <v>75</v>
      </c>
      <c r="U454" s="7" t="s">
        <v>76</v>
      </c>
      <c r="V454" s="7" t="s">
        <v>77</v>
      </c>
      <c r="W454" s="7" t="s">
        <v>78</v>
      </c>
    </row>
    <row r="455" spans="1:23">
      <c r="E455" s="7">
        <f>SUM(E274:E453)</f>
        <v>115</v>
      </c>
      <c r="F455" s="7">
        <f t="shared" ref="F455:M455" si="3">SUM(F274:F453)</f>
        <v>28</v>
      </c>
      <c r="G455" s="7">
        <f t="shared" si="3"/>
        <v>8</v>
      </c>
      <c r="H455" s="7">
        <f t="shared" si="3"/>
        <v>10</v>
      </c>
      <c r="I455" s="7">
        <f t="shared" si="3"/>
        <v>4</v>
      </c>
      <c r="J455" s="7">
        <f t="shared" si="3"/>
        <v>9</v>
      </c>
      <c r="K455" s="7">
        <f t="shared" si="3"/>
        <v>1</v>
      </c>
      <c r="L455" s="7">
        <f t="shared" si="3"/>
        <v>3</v>
      </c>
      <c r="M455" s="7">
        <f t="shared" si="3"/>
        <v>2</v>
      </c>
      <c r="N455" s="12" t="s">
        <v>79</v>
      </c>
      <c r="O455" s="7">
        <f>SUM(O274:O453)</f>
        <v>19</v>
      </c>
      <c r="P455" s="7">
        <f t="shared" ref="P455:W455" si="4">SUM(P274:P453)</f>
        <v>12</v>
      </c>
      <c r="Q455" s="7">
        <f t="shared" si="4"/>
        <v>68</v>
      </c>
      <c r="R455" s="7">
        <f t="shared" si="4"/>
        <v>14</v>
      </c>
      <c r="S455" s="7">
        <f t="shared" si="4"/>
        <v>9</v>
      </c>
      <c r="T455" s="7">
        <f t="shared" si="4"/>
        <v>17</v>
      </c>
      <c r="U455" s="7">
        <f t="shared" si="4"/>
        <v>22</v>
      </c>
      <c r="V455" s="7">
        <f t="shared" si="4"/>
        <v>13</v>
      </c>
      <c r="W455" s="7">
        <f t="shared" si="4"/>
        <v>6</v>
      </c>
    </row>
    <row r="456" spans="1:23">
      <c r="E456" s="7">
        <f>E455/180</f>
        <v>0.63888888888888884</v>
      </c>
      <c r="F456" s="7">
        <f>F455/180</f>
        <v>0.15555555555555556</v>
      </c>
      <c r="G456" s="7">
        <f t="shared" ref="G456:M456" si="5">G455/180</f>
        <v>4.4444444444444446E-2</v>
      </c>
      <c r="H456" s="7">
        <f t="shared" si="5"/>
        <v>5.5555555555555552E-2</v>
      </c>
      <c r="I456" s="7">
        <f t="shared" si="5"/>
        <v>2.2222222222222223E-2</v>
      </c>
      <c r="J456" s="7">
        <f t="shared" si="5"/>
        <v>0.05</v>
      </c>
      <c r="K456" s="7">
        <f t="shared" si="5"/>
        <v>5.5555555555555558E-3</v>
      </c>
      <c r="L456" s="7">
        <f t="shared" si="5"/>
        <v>1.6666666666666666E-2</v>
      </c>
      <c r="M456" s="7">
        <f t="shared" si="5"/>
        <v>1.1111111111111112E-2</v>
      </c>
      <c r="N456" s="12" t="s">
        <v>80</v>
      </c>
      <c r="O456" s="7">
        <f>O455/180</f>
        <v>0.10555555555555556</v>
      </c>
      <c r="P456" s="7">
        <f t="shared" ref="P456:W456" si="6">P455/180</f>
        <v>6.6666666666666666E-2</v>
      </c>
      <c r="Q456" s="7">
        <f t="shared" si="6"/>
        <v>0.37777777777777777</v>
      </c>
      <c r="R456" s="7">
        <f t="shared" si="6"/>
        <v>7.7777777777777779E-2</v>
      </c>
      <c r="S456" s="7">
        <f t="shared" si="6"/>
        <v>0.05</v>
      </c>
      <c r="T456" s="7">
        <f t="shared" si="6"/>
        <v>9.4444444444444442E-2</v>
      </c>
      <c r="U456" s="7">
        <f t="shared" si="6"/>
        <v>0.12222222222222222</v>
      </c>
      <c r="V456" s="7">
        <f t="shared" si="6"/>
        <v>7.2222222222222215E-2</v>
      </c>
      <c r="W456" s="7">
        <f t="shared" si="6"/>
        <v>3.3333333333333333E-2</v>
      </c>
    </row>
    <row r="457" spans="1:23">
      <c r="E457" s="7">
        <f>E456*100</f>
        <v>63.888888888888886</v>
      </c>
      <c r="F457" s="7">
        <f t="shared" ref="F457:M457" si="7">F456*100</f>
        <v>15.555555555555555</v>
      </c>
      <c r="G457" s="7">
        <f t="shared" si="7"/>
        <v>4.4444444444444446</v>
      </c>
      <c r="H457" s="7">
        <f t="shared" si="7"/>
        <v>5.5555555555555554</v>
      </c>
      <c r="I457" s="7">
        <f t="shared" si="7"/>
        <v>2.2222222222222223</v>
      </c>
      <c r="J457" s="7">
        <f t="shared" si="7"/>
        <v>5</v>
      </c>
      <c r="K457" s="7">
        <f t="shared" si="7"/>
        <v>0.55555555555555558</v>
      </c>
      <c r="L457" s="7">
        <f t="shared" si="7"/>
        <v>1.6666666666666667</v>
      </c>
      <c r="M457" s="7">
        <f t="shared" si="7"/>
        <v>1.1111111111111112</v>
      </c>
      <c r="N457" s="12" t="s">
        <v>81</v>
      </c>
      <c r="O457" s="7">
        <f>O456*100</f>
        <v>10.555555555555555</v>
      </c>
      <c r="P457" s="7">
        <f t="shared" ref="P457:W457" si="8">P456*100</f>
        <v>6.666666666666667</v>
      </c>
      <c r="Q457" s="7">
        <f t="shared" si="8"/>
        <v>37.777777777777779</v>
      </c>
      <c r="R457" s="7">
        <f t="shared" si="8"/>
        <v>7.7777777777777777</v>
      </c>
      <c r="S457" s="7">
        <f t="shared" si="8"/>
        <v>5</v>
      </c>
      <c r="T457" s="7">
        <f t="shared" si="8"/>
        <v>9.4444444444444446</v>
      </c>
      <c r="U457" s="7">
        <f t="shared" si="8"/>
        <v>12.222222222222221</v>
      </c>
      <c r="V457" s="7">
        <f t="shared" si="8"/>
        <v>7.2222222222222214</v>
      </c>
      <c r="W457" s="7">
        <f t="shared" si="8"/>
        <v>3.3333333333333335</v>
      </c>
    </row>
    <row r="458" spans="1:23">
      <c r="E458" s="7">
        <f>STDEV(E274:E453)</f>
        <v>0.48166249442433373</v>
      </c>
      <c r="F458" s="7">
        <f t="shared" ref="F458:L458" si="9">STDEV(F274:F453)</f>
        <v>0.36344445023238087</v>
      </c>
      <c r="G458" s="7">
        <f t="shared" si="9"/>
        <v>0.20665525288359446</v>
      </c>
      <c r="H458" s="7">
        <f>STDEV(H274:H453)</f>
        <v>0.22970036888557685</v>
      </c>
      <c r="I458" s="7">
        <f t="shared" si="9"/>
        <v>0.14781672010850969</v>
      </c>
      <c r="J458" s="7">
        <f t="shared" si="9"/>
        <v>0.21855288405438997</v>
      </c>
      <c r="K458" s="7">
        <f t="shared" si="9"/>
        <v>7.4535599249992993E-2</v>
      </c>
      <c r="L458" s="7">
        <f t="shared" si="9"/>
        <v>0.12837619299299347</v>
      </c>
      <c r="M458" s="7">
        <f>STDEV(M274:M453)</f>
        <v>0.10511440369749678</v>
      </c>
      <c r="N458" s="12" t="s">
        <v>64</v>
      </c>
      <c r="O458" s="7">
        <f>STDEV(O274:O453)</f>
        <v>0.30812502400144448</v>
      </c>
      <c r="P458" s="7">
        <f t="shared" ref="P458:V458" si="10">STDEV(P274:P453)</f>
        <v>0.25013962581373356</v>
      </c>
      <c r="Q458" s="7">
        <f t="shared" si="10"/>
        <v>0.48618404170482804</v>
      </c>
      <c r="R458" s="7">
        <f t="shared" si="10"/>
        <v>0.26856863620418531</v>
      </c>
      <c r="S458" s="7">
        <f t="shared" si="10"/>
        <v>0.21855288405438997</v>
      </c>
      <c r="T458" s="7">
        <f t="shared" si="10"/>
        <v>0.29326179930201823</v>
      </c>
      <c r="U458" s="7">
        <f t="shared" si="10"/>
        <v>0.32845593661358918</v>
      </c>
      <c r="V458" s="7">
        <f t="shared" si="10"/>
        <v>0.259577558738464</v>
      </c>
      <c r="W458" s="7">
        <f>STDEV(W274:W453)</f>
        <v>0.18000620721761654</v>
      </c>
    </row>
    <row r="459" spans="1:23">
      <c r="E459" s="7">
        <f>E458*100</f>
        <v>48.166249442433376</v>
      </c>
      <c r="F459" s="7">
        <f t="shared" ref="F459:M459" si="11">F458*100</f>
        <v>36.344445023238087</v>
      </c>
      <c r="G459" s="7">
        <f t="shared" si="11"/>
        <v>20.665525288359447</v>
      </c>
      <c r="H459" s="7">
        <f t="shared" si="11"/>
        <v>22.970036888557686</v>
      </c>
      <c r="I459" s="7">
        <f t="shared" si="11"/>
        <v>14.781672010850968</v>
      </c>
      <c r="J459" s="7">
        <f t="shared" si="11"/>
        <v>21.855288405438998</v>
      </c>
      <c r="K459" s="7">
        <f t="shared" si="11"/>
        <v>7.4535599249992996</v>
      </c>
      <c r="L459" s="7">
        <f t="shared" si="11"/>
        <v>12.837619299299346</v>
      </c>
      <c r="M459" s="7">
        <f t="shared" si="11"/>
        <v>10.511440369749678</v>
      </c>
      <c r="N459" s="12" t="s">
        <v>82</v>
      </c>
      <c r="O459" s="7">
        <f>O458*100</f>
        <v>30.812502400144449</v>
      </c>
      <c r="P459" s="7">
        <f t="shared" ref="P459:W459" si="12">P458*100</f>
        <v>25.013962581373356</v>
      </c>
      <c r="Q459" s="7">
        <f t="shared" si="12"/>
        <v>48.618404170482805</v>
      </c>
      <c r="R459" s="7">
        <f t="shared" si="12"/>
        <v>26.85686362041853</v>
      </c>
      <c r="S459" s="7">
        <f t="shared" si="12"/>
        <v>21.855288405438998</v>
      </c>
      <c r="T459" s="7">
        <f t="shared" si="12"/>
        <v>29.326179930201825</v>
      </c>
      <c r="U459" s="7">
        <f t="shared" si="12"/>
        <v>32.845593661358919</v>
      </c>
      <c r="V459" s="7">
        <f t="shared" si="12"/>
        <v>25.957755873846398</v>
      </c>
      <c r="W459" s="7">
        <f t="shared" si="12"/>
        <v>18.000620721761653</v>
      </c>
    </row>
    <row r="460" spans="1:23">
      <c r="E460" s="7">
        <f>SQRT(180)</f>
        <v>13.416407864998739</v>
      </c>
      <c r="F460" s="7">
        <f t="shared" ref="F460:M460" si="13">SQRT(180)</f>
        <v>13.416407864998739</v>
      </c>
      <c r="G460" s="7">
        <f t="shared" si="13"/>
        <v>13.416407864998739</v>
      </c>
      <c r="H460" s="7">
        <f t="shared" si="13"/>
        <v>13.416407864998739</v>
      </c>
      <c r="I460" s="7">
        <f t="shared" si="13"/>
        <v>13.416407864998739</v>
      </c>
      <c r="J460" s="7">
        <f t="shared" si="13"/>
        <v>13.416407864998739</v>
      </c>
      <c r="K460" s="7">
        <f t="shared" si="13"/>
        <v>13.416407864998739</v>
      </c>
      <c r="L460" s="7">
        <f t="shared" si="13"/>
        <v>13.416407864998739</v>
      </c>
      <c r="M460" s="7">
        <f t="shared" si="13"/>
        <v>13.416407864998739</v>
      </c>
      <c r="N460" s="12" t="s">
        <v>83</v>
      </c>
      <c r="O460" s="7">
        <f>SQRT(180)</f>
        <v>13.416407864998739</v>
      </c>
      <c r="P460" s="7">
        <f t="shared" ref="P460:W460" si="14">SQRT(180)</f>
        <v>13.416407864998739</v>
      </c>
      <c r="Q460" s="7">
        <f t="shared" si="14"/>
        <v>13.416407864998739</v>
      </c>
      <c r="R460" s="7">
        <f t="shared" si="14"/>
        <v>13.416407864998739</v>
      </c>
      <c r="S460" s="7">
        <f t="shared" si="14"/>
        <v>13.416407864998739</v>
      </c>
      <c r="T460" s="7">
        <f t="shared" si="14"/>
        <v>13.416407864998739</v>
      </c>
      <c r="U460" s="7">
        <f t="shared" si="14"/>
        <v>13.416407864998739</v>
      </c>
      <c r="V460" s="7">
        <f t="shared" si="14"/>
        <v>13.416407864998739</v>
      </c>
      <c r="W460" s="7">
        <f t="shared" si="14"/>
        <v>13.416407864998739</v>
      </c>
    </row>
    <row r="461" spans="1:23">
      <c r="E461" s="7">
        <f>E459/E460</f>
        <v>3.5901002658164121</v>
      </c>
      <c r="F461" s="7">
        <f t="shared" ref="F461:M461" si="15">F459/F460</f>
        <v>2.7089549892154761</v>
      </c>
      <c r="G461" s="7">
        <f t="shared" si="15"/>
        <v>1.5403173111837556</v>
      </c>
      <c r="H461" s="7">
        <f t="shared" si="15"/>
        <v>1.7120854642830916</v>
      </c>
      <c r="I461" s="7">
        <f t="shared" si="15"/>
        <v>1.1017607812456258</v>
      </c>
      <c r="J461" s="7">
        <f t="shared" si="15"/>
        <v>1.6289970180808193</v>
      </c>
      <c r="K461" s="7">
        <f t="shared" si="15"/>
        <v>0.55555555555555558</v>
      </c>
      <c r="L461" s="7">
        <f t="shared" si="15"/>
        <v>0.95685964741655183</v>
      </c>
      <c r="M461" s="7">
        <f t="shared" si="15"/>
        <v>0.78347650693986015</v>
      </c>
      <c r="N461" s="12" t="s">
        <v>67</v>
      </c>
      <c r="O461" s="7">
        <f>O459/O460</f>
        <v>2.2966283307866138</v>
      </c>
      <c r="P461" s="7">
        <f t="shared" ref="P461:W461" si="16">P459/P460</f>
        <v>1.8644306906195645</v>
      </c>
      <c r="Q461" s="7">
        <f t="shared" si="16"/>
        <v>3.6238018894252941</v>
      </c>
      <c r="R461" s="7">
        <f t="shared" si="16"/>
        <v>2.0017924239232312</v>
      </c>
      <c r="S461" s="7">
        <f t="shared" si="16"/>
        <v>1.6289970180808193</v>
      </c>
      <c r="T461" s="7">
        <f t="shared" si="16"/>
        <v>2.1858443948107107</v>
      </c>
      <c r="U461" s="7">
        <f t="shared" si="16"/>
        <v>2.4481660062711583</v>
      </c>
      <c r="V461" s="7">
        <f t="shared" si="16"/>
        <v>1.9347768892421666</v>
      </c>
      <c r="W461" s="7">
        <f t="shared" si="16"/>
        <v>1.341687052368346</v>
      </c>
    </row>
    <row r="466" spans="1:9" ht="15">
      <c r="A466" s="52" t="s">
        <v>420</v>
      </c>
      <c r="B466" s="52"/>
      <c r="C466" s="53"/>
      <c r="D466" s="53"/>
      <c r="E466" s="53"/>
      <c r="F466" s="53"/>
      <c r="G466" s="50"/>
      <c r="H466" s="50"/>
      <c r="I466" s="50"/>
    </row>
    <row r="467" spans="1:9" ht="15">
      <c r="A467" s="50">
        <v>1</v>
      </c>
      <c r="B467" s="51" t="s">
        <v>556</v>
      </c>
      <c r="C467" s="50"/>
      <c r="D467" s="50"/>
      <c r="E467" s="50"/>
      <c r="F467" s="50"/>
      <c r="G467" s="50"/>
      <c r="H467" s="50"/>
      <c r="I467" s="50"/>
    </row>
    <row r="468" spans="1:9" ht="15">
      <c r="A468" s="50">
        <v>2</v>
      </c>
      <c r="B468" s="51" t="s">
        <v>557</v>
      </c>
      <c r="C468" s="50"/>
      <c r="D468" s="50"/>
      <c r="E468" s="50"/>
      <c r="F468" s="50"/>
      <c r="G468" s="50"/>
      <c r="H468" s="50"/>
      <c r="I468" s="50"/>
    </row>
    <row r="469" spans="1:9" ht="15">
      <c r="A469" s="50">
        <v>3</v>
      </c>
      <c r="B469" s="51" t="s">
        <v>558</v>
      </c>
      <c r="C469" s="50"/>
      <c r="D469" s="50"/>
      <c r="E469" s="50"/>
      <c r="F469" s="50"/>
      <c r="G469" s="50"/>
      <c r="H469" s="50"/>
      <c r="I469" s="50"/>
    </row>
    <row r="470" spans="1:9" ht="15">
      <c r="A470" s="50">
        <v>4</v>
      </c>
      <c r="B470" s="51" t="s">
        <v>15</v>
      </c>
      <c r="C470" s="50"/>
      <c r="D470" s="50"/>
      <c r="E470" s="50"/>
      <c r="F470" s="50"/>
      <c r="G470" s="50"/>
      <c r="H470" s="50"/>
      <c r="I470" s="50"/>
    </row>
    <row r="471" spans="1:9" ht="15">
      <c r="A471" s="50">
        <v>5</v>
      </c>
      <c r="B471" s="51" t="s">
        <v>0</v>
      </c>
      <c r="C471" s="50"/>
      <c r="D471" s="50"/>
      <c r="E471" s="50"/>
      <c r="F471" s="50"/>
      <c r="G471" s="50"/>
      <c r="H471" s="50"/>
      <c r="I471" s="50"/>
    </row>
    <row r="472" spans="1:9" ht="15">
      <c r="A472" s="50">
        <v>6</v>
      </c>
      <c r="B472" s="51" t="s">
        <v>559</v>
      </c>
      <c r="C472" s="50"/>
      <c r="D472" s="50"/>
      <c r="E472" s="50"/>
      <c r="F472" s="50"/>
      <c r="G472" s="50"/>
      <c r="H472" s="50"/>
      <c r="I472" s="50"/>
    </row>
    <row r="473" spans="1:9" ht="15">
      <c r="A473" s="50">
        <v>7</v>
      </c>
      <c r="B473" s="51" t="s">
        <v>560</v>
      </c>
      <c r="C473" s="54"/>
      <c r="D473" s="54"/>
      <c r="E473" s="50"/>
      <c r="F473" s="54"/>
      <c r="G473" s="54"/>
      <c r="H473" s="50"/>
      <c r="I473" s="50"/>
    </row>
    <row r="474" spans="1:9" ht="15">
      <c r="A474" s="50">
        <v>8</v>
      </c>
      <c r="B474" s="51" t="s">
        <v>411</v>
      </c>
      <c r="C474" s="50"/>
      <c r="D474" s="50"/>
      <c r="E474" s="50"/>
      <c r="F474" s="50"/>
      <c r="G474" s="50"/>
      <c r="H474" s="50"/>
      <c r="I474" s="50"/>
    </row>
    <row r="475" spans="1:9" ht="15">
      <c r="A475" s="50">
        <v>9</v>
      </c>
      <c r="B475" s="51" t="s">
        <v>390</v>
      </c>
      <c r="C475" s="50"/>
      <c r="D475" s="50"/>
      <c r="E475" s="50"/>
      <c r="F475" s="50"/>
      <c r="G475" s="50"/>
      <c r="H475" s="50"/>
      <c r="I475" s="50"/>
    </row>
  </sheetData>
  <phoneticPr fontId="10" type="noConversion"/>
  <pageMargins left="0.75" right="0.75" top="1" bottom="1" header="0.5" footer="0.5"/>
  <pageSetup paperSize="9" orientation="portrait" horizontalDpi="4294967292" verticalDpi="4294967292"/>
  <drawing r:id="rId1"/>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58"/>
  <sheetViews>
    <sheetView workbookViewId="0">
      <selection activeCell="K89" sqref="K89"/>
    </sheetView>
  </sheetViews>
  <sheetFormatPr baseColWidth="10" defaultRowHeight="13" x14ac:dyDescent="0"/>
  <cols>
    <col min="1" max="2" width="10.7109375" style="7"/>
  </cols>
  <sheetData>
    <row r="1" spans="1:20" s="7" customFormat="1">
      <c r="A1" s="23" t="s">
        <v>436</v>
      </c>
      <c r="B1" s="23"/>
      <c r="C1" s="23"/>
      <c r="D1" s="23"/>
      <c r="E1" s="23"/>
      <c r="F1" s="15"/>
      <c r="G1" s="15"/>
      <c r="N1"/>
      <c r="O1"/>
      <c r="P1"/>
      <c r="Q1"/>
      <c r="R1"/>
      <c r="S1"/>
    </row>
    <row r="2" spans="1:20" s="7" customFormat="1">
      <c r="N2"/>
      <c r="O2"/>
      <c r="P2"/>
      <c r="Q2"/>
      <c r="R2"/>
      <c r="S2"/>
    </row>
    <row r="3" spans="1:20">
      <c r="A3" s="12" t="s">
        <v>44</v>
      </c>
      <c r="B3" s="15"/>
      <c r="C3" s="15"/>
      <c r="D3" s="15"/>
      <c r="T3" s="7"/>
    </row>
    <row r="4" spans="1:20" s="7" customFormat="1">
      <c r="A4" s="15" t="s">
        <v>428</v>
      </c>
      <c r="B4" s="15"/>
      <c r="C4" s="15"/>
      <c r="D4" s="15"/>
    </row>
    <row r="5" spans="1:20" s="7" customFormat="1"/>
    <row r="6" spans="1:20">
      <c r="A6" s="14" t="s">
        <v>425</v>
      </c>
      <c r="B6" s="13"/>
      <c r="C6" s="13"/>
      <c r="D6" s="13"/>
      <c r="E6" s="13"/>
      <c r="T6" s="7"/>
    </row>
    <row r="7" spans="1:20">
      <c r="C7" s="7" t="s">
        <v>484</v>
      </c>
      <c r="D7" s="7"/>
      <c r="E7" s="7"/>
      <c r="F7" s="7"/>
      <c r="G7" s="7"/>
      <c r="H7" s="7"/>
      <c r="I7" s="7"/>
      <c r="J7" s="7"/>
      <c r="K7" s="7"/>
      <c r="L7" s="7"/>
      <c r="N7" s="12" t="s">
        <v>435</v>
      </c>
      <c r="S7" t="s">
        <v>475</v>
      </c>
      <c r="T7" s="7"/>
    </row>
    <row r="8" spans="1:20">
      <c r="C8" s="7"/>
      <c r="D8" s="1" t="s">
        <v>507</v>
      </c>
      <c r="E8" s="1" t="s">
        <v>495</v>
      </c>
      <c r="F8" s="1" t="s">
        <v>496</v>
      </c>
      <c r="G8" s="1" t="s">
        <v>497</v>
      </c>
      <c r="H8" s="1" t="s">
        <v>498</v>
      </c>
      <c r="I8" s="1" t="s">
        <v>513</v>
      </c>
      <c r="J8" s="1" t="s">
        <v>514</v>
      </c>
      <c r="K8" s="1" t="s">
        <v>515</v>
      </c>
      <c r="L8" s="1" t="s">
        <v>516</v>
      </c>
      <c r="M8" s="1" t="s">
        <v>492</v>
      </c>
      <c r="N8" s="12" t="s">
        <v>512</v>
      </c>
      <c r="O8" s="10" t="s">
        <v>470</v>
      </c>
      <c r="P8" s="10" t="s">
        <v>511</v>
      </c>
      <c r="Q8" s="10" t="s">
        <v>510</v>
      </c>
      <c r="R8" s="10" t="s">
        <v>474</v>
      </c>
      <c r="S8">
        <v>4.3499999999999996</v>
      </c>
      <c r="T8" s="7"/>
    </row>
    <row r="9" spans="1:20">
      <c r="A9" s="3" t="s">
        <v>482</v>
      </c>
      <c r="C9" s="7"/>
      <c r="D9" s="5" t="s">
        <v>506</v>
      </c>
      <c r="E9" s="7">
        <v>1011</v>
      </c>
      <c r="F9" s="7">
        <v>803</v>
      </c>
      <c r="G9" s="7">
        <v>1373</v>
      </c>
      <c r="H9" s="7">
        <v>1217</v>
      </c>
      <c r="I9" s="7">
        <v>854</v>
      </c>
      <c r="J9" s="7">
        <v>1753</v>
      </c>
      <c r="K9" s="7">
        <v>976</v>
      </c>
      <c r="L9" s="7">
        <v>918</v>
      </c>
      <c r="N9">
        <v>1113.125</v>
      </c>
      <c r="O9">
        <v>320.35580108016501</v>
      </c>
      <c r="P9">
        <v>640.71160216033013</v>
      </c>
      <c r="Q9" s="3">
        <v>1753.8366021603299</v>
      </c>
      <c r="R9" s="2">
        <v>371.04166666666669</v>
      </c>
      <c r="T9" s="7"/>
    </row>
    <row r="10" spans="1:20">
      <c r="A10" s="2" t="s">
        <v>483</v>
      </c>
      <c r="C10" s="7"/>
      <c r="D10" s="5" t="s">
        <v>505</v>
      </c>
      <c r="E10" s="7">
        <v>1482</v>
      </c>
      <c r="F10" s="7">
        <v>1235</v>
      </c>
      <c r="G10" s="3">
        <v>1941</v>
      </c>
      <c r="H10" s="7">
        <v>1540</v>
      </c>
      <c r="I10" s="7">
        <v>1061</v>
      </c>
      <c r="J10" s="7">
        <v>1165</v>
      </c>
      <c r="K10" s="7">
        <v>1256</v>
      </c>
      <c r="L10" s="7">
        <v>1407</v>
      </c>
      <c r="N10">
        <v>1385.875</v>
      </c>
      <c r="O10">
        <v>276.60308721549524</v>
      </c>
      <c r="P10">
        <v>553.20617443099047</v>
      </c>
      <c r="Q10" s="3">
        <v>1939.0811744309899</v>
      </c>
      <c r="R10" s="2">
        <v>461.95833333333331</v>
      </c>
      <c r="T10" s="7"/>
    </row>
    <row r="11" spans="1:20">
      <c r="C11" s="7"/>
      <c r="D11" s="5" t="s">
        <v>504</v>
      </c>
      <c r="E11" s="7">
        <v>1284</v>
      </c>
      <c r="F11" s="7">
        <v>1408</v>
      </c>
      <c r="G11" s="7">
        <v>1772</v>
      </c>
      <c r="H11" s="7">
        <v>1316</v>
      </c>
      <c r="I11" s="3">
        <v>5091</v>
      </c>
      <c r="J11" s="7">
        <v>2018</v>
      </c>
      <c r="K11" s="7">
        <v>989</v>
      </c>
      <c r="L11" s="7">
        <v>1606</v>
      </c>
      <c r="N11">
        <v>1935.5</v>
      </c>
      <c r="O11">
        <v>1313.75361899733</v>
      </c>
      <c r="P11">
        <v>2627.5072379946519</v>
      </c>
      <c r="Q11" s="3">
        <v>4563.0072379946496</v>
      </c>
      <c r="R11" s="2">
        <v>645.16666666666663</v>
      </c>
      <c r="T11" s="7"/>
    </row>
    <row r="12" spans="1:20">
      <c r="C12" s="7"/>
      <c r="D12" s="5" t="s">
        <v>503</v>
      </c>
      <c r="E12" s="7">
        <v>1257</v>
      </c>
      <c r="F12" s="7">
        <v>1798</v>
      </c>
      <c r="G12" s="7">
        <v>1354</v>
      </c>
      <c r="H12" s="7">
        <v>709</v>
      </c>
      <c r="I12" s="7">
        <v>774</v>
      </c>
      <c r="J12" s="7">
        <v>1117</v>
      </c>
      <c r="K12" s="7">
        <v>1536</v>
      </c>
      <c r="L12" s="7">
        <v>1697</v>
      </c>
      <c r="N12">
        <v>1280.25</v>
      </c>
      <c r="O12">
        <v>400.42825289218251</v>
      </c>
      <c r="P12">
        <v>800.85650578436491</v>
      </c>
      <c r="Q12" s="3">
        <v>2081.1065057843648</v>
      </c>
      <c r="R12" s="2">
        <v>426.75</v>
      </c>
      <c r="T12" s="7"/>
    </row>
    <row r="13" spans="1:20">
      <c r="C13" s="7"/>
      <c r="D13" s="5" t="s">
        <v>502</v>
      </c>
      <c r="E13" s="7">
        <v>1471</v>
      </c>
      <c r="F13" s="7">
        <v>1513</v>
      </c>
      <c r="G13" s="7">
        <v>1414</v>
      </c>
      <c r="H13" s="7">
        <v>941</v>
      </c>
      <c r="I13" s="7">
        <v>1148</v>
      </c>
      <c r="J13" s="7">
        <v>1146</v>
      </c>
      <c r="K13" s="7">
        <v>1151</v>
      </c>
      <c r="L13" s="7">
        <v>957</v>
      </c>
      <c r="N13">
        <v>1217.625</v>
      </c>
      <c r="O13">
        <v>223.24614058414147</v>
      </c>
      <c r="P13">
        <v>446.49228116828306</v>
      </c>
      <c r="Q13" s="3">
        <v>1664.1172811682832</v>
      </c>
      <c r="R13" s="2">
        <v>405.875</v>
      </c>
      <c r="T13" s="7"/>
    </row>
    <row r="14" spans="1:20">
      <c r="C14" s="7"/>
      <c r="D14" s="5" t="s">
        <v>534</v>
      </c>
      <c r="E14" s="7">
        <v>1186</v>
      </c>
      <c r="F14" s="7">
        <v>1581</v>
      </c>
      <c r="G14" s="7">
        <v>1579</v>
      </c>
      <c r="H14" s="3">
        <v>2489</v>
      </c>
      <c r="I14" s="7">
        <v>1618</v>
      </c>
      <c r="J14" s="7">
        <v>1121</v>
      </c>
      <c r="K14" s="7">
        <v>1037</v>
      </c>
      <c r="L14" s="7">
        <v>955</v>
      </c>
      <c r="N14">
        <v>1445.75</v>
      </c>
      <c r="O14">
        <v>497.84299016571771</v>
      </c>
      <c r="P14">
        <v>995.68598033143542</v>
      </c>
      <c r="Q14" s="3">
        <v>2441.4359803314355</v>
      </c>
      <c r="R14" s="2">
        <v>481.91666666666669</v>
      </c>
      <c r="T14" s="7"/>
    </row>
    <row r="15" spans="1:20">
      <c r="C15" s="7"/>
      <c r="D15" s="5" t="s">
        <v>533</v>
      </c>
      <c r="E15" s="7">
        <v>1351</v>
      </c>
      <c r="F15" s="7">
        <v>1030</v>
      </c>
      <c r="G15" s="7">
        <v>818</v>
      </c>
      <c r="H15" s="7">
        <v>1800</v>
      </c>
      <c r="I15" s="7">
        <v>903</v>
      </c>
      <c r="J15" s="7">
        <v>1535</v>
      </c>
      <c r="K15" s="7">
        <v>1384</v>
      </c>
      <c r="L15" s="7">
        <v>1250</v>
      </c>
      <c r="N15">
        <v>1258.875</v>
      </c>
      <c r="O15">
        <v>330.94774619913295</v>
      </c>
      <c r="P15">
        <v>661.8954923982659</v>
      </c>
      <c r="Q15" s="3">
        <v>1920.7704923982658</v>
      </c>
      <c r="R15" s="2">
        <v>419.625</v>
      </c>
      <c r="T15" s="7"/>
    </row>
    <row r="16" spans="1:20">
      <c r="C16" s="7"/>
      <c r="D16" s="5" t="s">
        <v>532</v>
      </c>
      <c r="E16" s="7">
        <v>1295</v>
      </c>
      <c r="F16" s="7">
        <v>1650</v>
      </c>
      <c r="G16" s="7">
        <v>1223</v>
      </c>
      <c r="H16" s="7">
        <v>1283</v>
      </c>
      <c r="I16" s="7">
        <v>1377</v>
      </c>
      <c r="J16" s="7">
        <v>751</v>
      </c>
      <c r="K16" s="7">
        <v>1186</v>
      </c>
      <c r="L16" s="7">
        <v>1112</v>
      </c>
      <c r="N16">
        <v>1234.625</v>
      </c>
      <c r="O16">
        <v>253.6087749157858</v>
      </c>
      <c r="P16">
        <v>507.21754983157166</v>
      </c>
      <c r="Q16" s="3">
        <v>1741.8425498315719</v>
      </c>
      <c r="R16" s="2">
        <v>411.54166666666669</v>
      </c>
      <c r="T16" s="7"/>
    </row>
    <row r="17" spans="3:20">
      <c r="C17" s="7"/>
      <c r="D17" s="5" t="s">
        <v>531</v>
      </c>
      <c r="E17" s="7">
        <v>1243</v>
      </c>
      <c r="F17" s="7">
        <v>1765</v>
      </c>
      <c r="G17" s="7">
        <v>806</v>
      </c>
      <c r="H17" s="7">
        <v>840</v>
      </c>
      <c r="I17" s="7">
        <v>817</v>
      </c>
      <c r="J17" s="7">
        <v>949</v>
      </c>
      <c r="K17" s="7">
        <v>2115</v>
      </c>
      <c r="L17" s="7">
        <v>1016</v>
      </c>
      <c r="N17">
        <v>1193.875</v>
      </c>
      <c r="O17">
        <v>490.82741729800358</v>
      </c>
      <c r="P17">
        <v>981.65483459600739</v>
      </c>
      <c r="Q17" s="3">
        <v>2175.5298345960068</v>
      </c>
      <c r="R17" s="2">
        <v>397.95833333333331</v>
      </c>
      <c r="T17" s="7"/>
    </row>
    <row r="18" spans="3:20">
      <c r="C18" s="7"/>
      <c r="D18" s="5" t="s">
        <v>530</v>
      </c>
      <c r="E18" s="7">
        <v>853</v>
      </c>
      <c r="F18" s="7">
        <v>1144</v>
      </c>
      <c r="G18" s="7">
        <v>913</v>
      </c>
      <c r="H18" s="7">
        <v>1058</v>
      </c>
      <c r="I18" s="7">
        <v>863</v>
      </c>
      <c r="J18" s="7">
        <v>998</v>
      </c>
      <c r="K18" s="7">
        <v>1025</v>
      </c>
      <c r="L18" s="7">
        <v>661</v>
      </c>
      <c r="N18">
        <v>939.375</v>
      </c>
      <c r="O18">
        <v>150.33005354884958</v>
      </c>
      <c r="P18">
        <v>300.66010709769921</v>
      </c>
      <c r="Q18" s="3">
        <v>1240.0351070976992</v>
      </c>
      <c r="R18" s="2">
        <v>313.125</v>
      </c>
      <c r="T18" s="7"/>
    </row>
    <row r="19" spans="3:20">
      <c r="C19" s="7"/>
      <c r="D19" s="5" t="s">
        <v>529</v>
      </c>
      <c r="E19" s="7">
        <v>1405</v>
      </c>
      <c r="F19" s="7">
        <v>1483</v>
      </c>
      <c r="G19" s="7">
        <v>964</v>
      </c>
      <c r="H19" s="7">
        <v>1127</v>
      </c>
      <c r="I19" s="7">
        <v>1015</v>
      </c>
      <c r="J19" s="7">
        <v>1050</v>
      </c>
      <c r="K19" s="7">
        <v>1394</v>
      </c>
      <c r="L19" s="7">
        <v>1152</v>
      </c>
      <c r="N19">
        <v>1198.75</v>
      </c>
      <c r="O19">
        <v>199.92552184679741</v>
      </c>
      <c r="P19">
        <v>399.85104369359493</v>
      </c>
      <c r="Q19" s="3">
        <v>1598.6010436935949</v>
      </c>
      <c r="R19" s="2">
        <v>399.58333333333331</v>
      </c>
      <c r="T19" s="7"/>
    </row>
    <row r="20" spans="3:20">
      <c r="C20" s="7"/>
      <c r="D20" s="5" t="s">
        <v>528</v>
      </c>
      <c r="E20" s="3">
        <v>2300</v>
      </c>
      <c r="F20" s="7">
        <v>1418</v>
      </c>
      <c r="G20" s="7">
        <v>1629</v>
      </c>
      <c r="H20" s="7">
        <v>1705</v>
      </c>
      <c r="I20" s="7">
        <v>1159</v>
      </c>
      <c r="J20" s="7">
        <v>1507</v>
      </c>
      <c r="K20" s="7">
        <v>1395</v>
      </c>
      <c r="L20" s="7">
        <v>1743</v>
      </c>
      <c r="N20">
        <v>1607</v>
      </c>
      <c r="O20">
        <v>338.10437948741719</v>
      </c>
      <c r="P20">
        <v>676.20875897483461</v>
      </c>
      <c r="Q20" s="3">
        <v>2283.2087589748339</v>
      </c>
      <c r="R20" s="2">
        <v>535.66666666666663</v>
      </c>
      <c r="T20" s="7"/>
    </row>
    <row r="21" spans="3:20">
      <c r="C21" s="7"/>
      <c r="D21" s="5" t="s">
        <v>527</v>
      </c>
      <c r="E21" s="7">
        <v>2285</v>
      </c>
      <c r="F21" s="7">
        <v>2660</v>
      </c>
      <c r="G21" s="7">
        <v>3073</v>
      </c>
      <c r="H21" s="7">
        <v>1209</v>
      </c>
      <c r="I21" s="7">
        <v>2189</v>
      </c>
      <c r="J21" s="7">
        <v>2232</v>
      </c>
      <c r="K21" s="7">
        <v>2116</v>
      </c>
      <c r="L21" s="7">
        <v>1278</v>
      </c>
      <c r="N21">
        <v>2130.25</v>
      </c>
      <c r="O21">
        <v>630.46462458820213</v>
      </c>
      <c r="P21">
        <v>1260.929249176404</v>
      </c>
      <c r="Q21" s="3">
        <v>3391.179249176404</v>
      </c>
      <c r="R21" s="2">
        <v>710.08333333333348</v>
      </c>
      <c r="T21" s="7"/>
    </row>
    <row r="22" spans="3:20">
      <c r="C22" s="7"/>
      <c r="D22" s="5" t="s">
        <v>526</v>
      </c>
      <c r="E22" s="7">
        <v>1807</v>
      </c>
      <c r="F22" s="7">
        <v>3171</v>
      </c>
      <c r="G22" s="7">
        <v>3036</v>
      </c>
      <c r="H22" s="7">
        <v>3667</v>
      </c>
      <c r="I22" s="7">
        <v>1638</v>
      </c>
      <c r="J22" s="7">
        <v>2251</v>
      </c>
      <c r="K22" s="7">
        <v>2307</v>
      </c>
      <c r="L22" s="7">
        <v>1717</v>
      </c>
      <c r="N22">
        <v>2449.25</v>
      </c>
      <c r="O22">
        <v>757.29344189875098</v>
      </c>
      <c r="P22">
        <v>1514.5868837975022</v>
      </c>
      <c r="Q22" s="3">
        <v>3963.8368837975017</v>
      </c>
      <c r="R22" s="2">
        <v>816.41666666666663</v>
      </c>
      <c r="T22" s="7"/>
    </row>
    <row r="23" spans="3:20">
      <c r="C23" s="7"/>
      <c r="D23" s="5" t="s">
        <v>525</v>
      </c>
      <c r="E23" s="7">
        <v>1096</v>
      </c>
      <c r="F23" s="7">
        <v>998</v>
      </c>
      <c r="G23" s="7">
        <v>1300</v>
      </c>
      <c r="H23" s="7">
        <v>1708</v>
      </c>
      <c r="I23" s="7">
        <v>1107</v>
      </c>
      <c r="J23" s="7">
        <v>1521</v>
      </c>
      <c r="K23" s="7">
        <v>1025</v>
      </c>
      <c r="L23" s="7">
        <v>1247</v>
      </c>
      <c r="N23">
        <v>1250.25</v>
      </c>
      <c r="O23">
        <v>251.85242277401832</v>
      </c>
      <c r="P23">
        <v>503.70484554803664</v>
      </c>
      <c r="Q23" s="3">
        <v>1753.9548455480369</v>
      </c>
      <c r="R23" s="2">
        <v>416.75</v>
      </c>
      <c r="T23" s="7"/>
    </row>
    <row r="24" spans="3:20">
      <c r="C24" s="7"/>
      <c r="D24" s="5" t="s">
        <v>524</v>
      </c>
      <c r="E24" s="7">
        <v>1151</v>
      </c>
      <c r="F24" s="7">
        <v>1102</v>
      </c>
      <c r="G24" s="7">
        <v>1304</v>
      </c>
      <c r="H24" s="7">
        <v>1324</v>
      </c>
      <c r="I24" s="7">
        <v>784</v>
      </c>
      <c r="J24" s="7">
        <v>1405</v>
      </c>
      <c r="K24" s="3">
        <v>2423</v>
      </c>
      <c r="L24" s="7">
        <v>984</v>
      </c>
      <c r="N24">
        <v>1309.625</v>
      </c>
      <c r="O24">
        <v>492.736074674581</v>
      </c>
      <c r="P24">
        <v>985.47214934916201</v>
      </c>
      <c r="Q24" s="3">
        <v>2295.097149349162</v>
      </c>
      <c r="R24" s="2">
        <v>436.54166666666669</v>
      </c>
      <c r="T24" s="7"/>
    </row>
    <row r="25" spans="3:20">
      <c r="C25" s="7"/>
      <c r="D25" s="5" t="s">
        <v>523</v>
      </c>
      <c r="E25" s="7">
        <v>1050</v>
      </c>
      <c r="F25" s="7">
        <v>1468</v>
      </c>
      <c r="G25" s="7">
        <v>1936</v>
      </c>
      <c r="H25" s="7">
        <v>974</v>
      </c>
      <c r="I25" s="7">
        <v>1247</v>
      </c>
      <c r="J25" s="3">
        <v>5125</v>
      </c>
      <c r="K25" s="7">
        <v>1635</v>
      </c>
      <c r="L25" s="7">
        <v>915</v>
      </c>
      <c r="N25">
        <v>1793.75</v>
      </c>
      <c r="O25">
        <v>1391.0462403734618</v>
      </c>
      <c r="P25">
        <v>2782.0924807469237</v>
      </c>
      <c r="Q25" s="3">
        <v>4575.8424807469237</v>
      </c>
      <c r="R25" s="2">
        <v>597.91666666666663</v>
      </c>
      <c r="T25" s="7"/>
    </row>
    <row r="26" spans="3:20">
      <c r="C26" s="7"/>
      <c r="D26" s="5" t="s">
        <v>522</v>
      </c>
      <c r="E26" s="7">
        <v>2260</v>
      </c>
      <c r="F26" s="7">
        <v>2733</v>
      </c>
      <c r="G26" s="7">
        <v>1036</v>
      </c>
      <c r="H26" s="7">
        <v>1016</v>
      </c>
      <c r="I26" s="7">
        <v>1075</v>
      </c>
      <c r="J26" s="7">
        <v>2464</v>
      </c>
      <c r="K26" s="7">
        <v>982</v>
      </c>
      <c r="L26" s="7">
        <v>837</v>
      </c>
      <c r="N26">
        <v>1550.375</v>
      </c>
      <c r="O26">
        <v>787.85004691792176</v>
      </c>
      <c r="P26">
        <v>1575.700093835844</v>
      </c>
      <c r="Q26" s="3">
        <v>3126.0750938358437</v>
      </c>
      <c r="R26" s="2">
        <v>516.79166666666674</v>
      </c>
      <c r="T26" s="7"/>
    </row>
    <row r="27" spans="3:20">
      <c r="C27" s="7"/>
      <c r="D27" s="5" t="s">
        <v>521</v>
      </c>
      <c r="E27" s="7">
        <v>1677</v>
      </c>
      <c r="F27" s="7">
        <v>1191</v>
      </c>
      <c r="G27" s="7">
        <v>1709</v>
      </c>
      <c r="H27" s="3">
        <v>3189</v>
      </c>
      <c r="I27" s="7">
        <v>1510</v>
      </c>
      <c r="J27" s="7">
        <v>1182</v>
      </c>
      <c r="K27" s="7">
        <v>2034</v>
      </c>
      <c r="L27" s="7">
        <v>1060</v>
      </c>
      <c r="N27">
        <v>1694</v>
      </c>
      <c r="O27">
        <v>686.82540929783806</v>
      </c>
      <c r="P27">
        <v>1373.6508185956757</v>
      </c>
      <c r="Q27" s="3">
        <v>3067.6508185956759</v>
      </c>
      <c r="R27" s="2">
        <v>564.66666666666663</v>
      </c>
      <c r="T27" s="7"/>
    </row>
    <row r="28" spans="3:20">
      <c r="C28" s="7"/>
      <c r="D28" s="5" t="s">
        <v>520</v>
      </c>
      <c r="E28" s="7">
        <v>1023</v>
      </c>
      <c r="F28" s="7">
        <v>926</v>
      </c>
      <c r="G28" s="7">
        <v>1287</v>
      </c>
      <c r="H28" s="7">
        <v>899</v>
      </c>
      <c r="I28" s="7">
        <v>930</v>
      </c>
      <c r="J28" s="7">
        <v>1126</v>
      </c>
      <c r="K28" s="7">
        <v>1044</v>
      </c>
      <c r="L28" s="7">
        <v>1442</v>
      </c>
      <c r="N28">
        <v>1084.625</v>
      </c>
      <c r="O28">
        <v>192.48743001631496</v>
      </c>
      <c r="P28">
        <v>384.97486003262969</v>
      </c>
      <c r="Q28" s="3">
        <v>1469.59986003263</v>
      </c>
      <c r="R28" s="2">
        <v>361.54166666666669</v>
      </c>
      <c r="T28" s="7"/>
    </row>
    <row r="29" spans="3:20">
      <c r="C29" s="7"/>
      <c r="D29" s="5" t="s">
        <v>519</v>
      </c>
      <c r="E29" s="7">
        <v>845</v>
      </c>
      <c r="F29" s="7">
        <v>1306</v>
      </c>
      <c r="G29" s="7">
        <v>1179</v>
      </c>
      <c r="H29" s="7">
        <v>1134</v>
      </c>
      <c r="I29" s="7">
        <v>994</v>
      </c>
      <c r="J29" s="7">
        <v>897</v>
      </c>
      <c r="K29" s="7">
        <v>1116</v>
      </c>
      <c r="L29" s="7">
        <v>1173</v>
      </c>
      <c r="N29">
        <v>1080.5</v>
      </c>
      <c r="O29">
        <v>155.768142717676</v>
      </c>
      <c r="P29">
        <v>311.53628543535211</v>
      </c>
      <c r="Q29" s="3">
        <v>1392.0362854353521</v>
      </c>
      <c r="R29" s="2">
        <v>360.16666666666669</v>
      </c>
      <c r="T29" s="7"/>
    </row>
    <row r="30" spans="3:20">
      <c r="C30" s="7"/>
      <c r="D30" s="5" t="s">
        <v>518</v>
      </c>
      <c r="E30" s="7">
        <v>1831</v>
      </c>
      <c r="F30" s="7">
        <v>1068</v>
      </c>
      <c r="G30" s="7">
        <v>1355</v>
      </c>
      <c r="H30" s="7">
        <v>1205</v>
      </c>
      <c r="I30" s="7">
        <v>977</v>
      </c>
      <c r="J30" s="7">
        <v>1058</v>
      </c>
      <c r="K30" s="7">
        <v>1074</v>
      </c>
      <c r="L30" s="7">
        <v>1763</v>
      </c>
      <c r="N30">
        <v>1291.375</v>
      </c>
      <c r="O30">
        <v>332.86159178510559</v>
      </c>
      <c r="P30">
        <v>665.72318357021095</v>
      </c>
      <c r="Q30" s="3">
        <v>1957.0981835702109</v>
      </c>
      <c r="R30" s="2">
        <v>430.45833333333331</v>
      </c>
    </row>
    <row r="31" spans="3:20">
      <c r="C31" s="7"/>
      <c r="D31" s="5" t="s">
        <v>517</v>
      </c>
      <c r="E31" s="7">
        <v>1076</v>
      </c>
      <c r="F31" s="7">
        <v>1345</v>
      </c>
      <c r="G31" s="3">
        <v>2447</v>
      </c>
      <c r="H31" s="7">
        <v>1106</v>
      </c>
      <c r="I31" s="7">
        <v>1182</v>
      </c>
      <c r="J31" s="7">
        <v>980</v>
      </c>
      <c r="K31" s="7">
        <v>966</v>
      </c>
      <c r="L31" s="7">
        <v>1663</v>
      </c>
      <c r="N31">
        <v>1345.625</v>
      </c>
      <c r="O31">
        <v>499.7773611462265</v>
      </c>
      <c r="P31">
        <v>999.55472229245299</v>
      </c>
      <c r="Q31" s="3">
        <v>2345.1797222924538</v>
      </c>
      <c r="R31" s="2">
        <v>448.54166666666669</v>
      </c>
    </row>
    <row r="33" spans="1:20">
      <c r="D33" s="10" t="s">
        <v>477</v>
      </c>
      <c r="E33">
        <f>AVERAGE(E9:E31)</f>
        <v>1401.695652173913</v>
      </c>
      <c r="F33" s="7">
        <f t="shared" ref="F33:L33" si="0">AVERAGE(F9:F31)</f>
        <v>1512.8695652173913</v>
      </c>
      <c r="G33" s="7">
        <f t="shared" si="0"/>
        <v>1541.2173913043478</v>
      </c>
      <c r="H33" s="7">
        <f t="shared" si="0"/>
        <v>1454.608695652174</v>
      </c>
      <c r="I33" s="7">
        <f t="shared" si="0"/>
        <v>1317.9565217391305</v>
      </c>
      <c r="J33" s="7">
        <f t="shared" si="0"/>
        <v>1537</v>
      </c>
      <c r="K33" s="7">
        <f t="shared" si="0"/>
        <v>1398.5217391304348</v>
      </c>
      <c r="L33" s="7">
        <f t="shared" si="0"/>
        <v>1241.4347826086957</v>
      </c>
    </row>
    <row r="34" spans="1:20">
      <c r="D34" s="10" t="s">
        <v>499</v>
      </c>
      <c r="E34">
        <f>STDEV(E9:E31)</f>
        <v>435.52689456488002</v>
      </c>
      <c r="F34" s="7">
        <f t="shared" ref="F34:K34" si="1">STDEV(F9:F31)</f>
        <v>597.20563721596727</v>
      </c>
      <c r="G34" s="7">
        <f t="shared" si="1"/>
        <v>617.17191921344943</v>
      </c>
      <c r="H34" s="7">
        <f t="shared" si="1"/>
        <v>735.14152868252233</v>
      </c>
      <c r="I34" s="7">
        <f t="shared" si="1"/>
        <v>888.42304001174773</v>
      </c>
      <c r="J34" s="7">
        <f t="shared" si="1"/>
        <v>914.49643371241598</v>
      </c>
      <c r="K34" s="7">
        <f t="shared" si="1"/>
        <v>473.6703753729264</v>
      </c>
      <c r="L34" s="7">
        <f>STDEV(L9:L31)</f>
        <v>329.672127214981</v>
      </c>
    </row>
    <row r="35" spans="1:20">
      <c r="D35" s="10" t="s">
        <v>472</v>
      </c>
      <c r="E35">
        <f>SQRT(23)</f>
        <v>4.7958315233127191</v>
      </c>
      <c r="F35" s="7">
        <f t="shared" ref="F35:L35" si="2">SQRT(23)</f>
        <v>4.7958315233127191</v>
      </c>
      <c r="G35" s="7">
        <f t="shared" si="2"/>
        <v>4.7958315233127191</v>
      </c>
      <c r="H35" s="7">
        <f t="shared" si="2"/>
        <v>4.7958315233127191</v>
      </c>
      <c r="I35" s="7">
        <f t="shared" si="2"/>
        <v>4.7958315233127191</v>
      </c>
      <c r="J35" s="7">
        <f t="shared" si="2"/>
        <v>4.7958315233127191</v>
      </c>
      <c r="K35" s="7">
        <f t="shared" si="2"/>
        <v>4.7958315233127191</v>
      </c>
      <c r="L35" s="7">
        <f t="shared" si="2"/>
        <v>4.7958315233127191</v>
      </c>
    </row>
    <row r="36" spans="1:20">
      <c r="D36" s="10" t="s">
        <v>500</v>
      </c>
      <c r="E36">
        <f>E34/E35</f>
        <v>90.813635226293343</v>
      </c>
      <c r="F36" s="7">
        <f t="shared" ref="F36:L36" si="3">F34/F35</f>
        <v>124.5259835156694</v>
      </c>
      <c r="G36" s="7">
        <f t="shared" si="3"/>
        <v>128.68924110727269</v>
      </c>
      <c r="H36" s="7">
        <f t="shared" si="3"/>
        <v>153.28760510225837</v>
      </c>
      <c r="I36" s="7">
        <f t="shared" si="3"/>
        <v>185.24900962285469</v>
      </c>
      <c r="J36" s="7">
        <f t="shared" si="3"/>
        <v>190.68568803282895</v>
      </c>
      <c r="K36" s="7">
        <f t="shared" si="3"/>
        <v>98.767100777080415</v>
      </c>
      <c r="L36" s="7">
        <f t="shared" si="3"/>
        <v>68.741390437181181</v>
      </c>
    </row>
    <row r="41" spans="1:20">
      <c r="A41" s="14" t="s">
        <v>545</v>
      </c>
      <c r="B41" s="13"/>
      <c r="C41" s="13"/>
      <c r="D41" s="13"/>
      <c r="E41" s="13"/>
      <c r="F41" s="15"/>
      <c r="G41" s="7"/>
      <c r="H41" s="7"/>
      <c r="I41" s="7"/>
      <c r="J41" s="7"/>
      <c r="K41" s="7"/>
      <c r="L41" s="7"/>
    </row>
    <row r="42" spans="1:20">
      <c r="C42" s="7"/>
      <c r="D42" s="7"/>
      <c r="E42" s="7"/>
      <c r="F42" s="7"/>
      <c r="G42" s="7"/>
      <c r="H42" s="7"/>
      <c r="I42" s="7"/>
      <c r="J42" s="7"/>
      <c r="K42" s="7"/>
      <c r="L42" s="7"/>
    </row>
    <row r="43" spans="1:20">
      <c r="A43" s="7" t="s">
        <v>427</v>
      </c>
      <c r="C43" s="7"/>
      <c r="D43" s="7"/>
      <c r="E43" s="7"/>
      <c r="F43" s="7"/>
      <c r="G43" s="7"/>
      <c r="H43" s="7"/>
      <c r="I43" s="7"/>
      <c r="J43" s="7"/>
      <c r="K43" s="7"/>
      <c r="L43" s="7"/>
      <c r="N43" s="12" t="s">
        <v>435</v>
      </c>
      <c r="O43" s="12"/>
      <c r="Q43" s="7"/>
      <c r="R43" s="7"/>
      <c r="S43" s="7"/>
      <c r="T43" s="7"/>
    </row>
    <row r="44" spans="1:20">
      <c r="D44" s="9" t="s">
        <v>507</v>
      </c>
      <c r="E44" s="1" t="s">
        <v>537</v>
      </c>
      <c r="F44" s="1" t="s">
        <v>538</v>
      </c>
      <c r="G44" s="1" t="s">
        <v>539</v>
      </c>
      <c r="H44" s="1" t="s">
        <v>498</v>
      </c>
      <c r="I44" s="1" t="s">
        <v>513</v>
      </c>
      <c r="J44" s="1" t="s">
        <v>514</v>
      </c>
      <c r="K44" s="1" t="s">
        <v>515</v>
      </c>
      <c r="L44" s="1" t="s">
        <v>516</v>
      </c>
      <c r="M44" s="9" t="s">
        <v>492</v>
      </c>
      <c r="N44" s="22" t="s">
        <v>426</v>
      </c>
      <c r="O44" s="12"/>
      <c r="Q44" s="7"/>
      <c r="R44" s="7"/>
      <c r="S44" s="7"/>
      <c r="T44" s="7"/>
    </row>
    <row r="45" spans="1:20">
      <c r="D45" t="s">
        <v>506</v>
      </c>
      <c r="E45">
        <v>1011</v>
      </c>
      <c r="F45">
        <v>803</v>
      </c>
      <c r="G45">
        <v>1373</v>
      </c>
      <c r="H45">
        <v>1217</v>
      </c>
      <c r="I45">
        <v>854</v>
      </c>
      <c r="J45">
        <v>1753</v>
      </c>
      <c r="K45">
        <v>976</v>
      </c>
      <c r="L45">
        <v>918</v>
      </c>
      <c r="N45" s="5">
        <v>1113.125</v>
      </c>
      <c r="Q45" s="7"/>
      <c r="R45" s="7"/>
      <c r="S45" s="7"/>
      <c r="T45" s="7"/>
    </row>
    <row r="46" spans="1:20">
      <c r="D46" t="s">
        <v>505</v>
      </c>
      <c r="E46">
        <v>1482</v>
      </c>
      <c r="F46">
        <v>1235</v>
      </c>
      <c r="G46" s="3">
        <v>1385.875</v>
      </c>
      <c r="H46">
        <v>1540</v>
      </c>
      <c r="I46">
        <v>1061</v>
      </c>
      <c r="J46">
        <v>1165</v>
      </c>
      <c r="K46">
        <v>1256</v>
      </c>
      <c r="L46">
        <v>1407</v>
      </c>
      <c r="N46" s="5">
        <v>1385.875</v>
      </c>
      <c r="Q46" s="7"/>
      <c r="R46" s="7"/>
      <c r="S46" s="7"/>
      <c r="T46" s="7"/>
    </row>
    <row r="47" spans="1:20">
      <c r="D47" t="s">
        <v>504</v>
      </c>
      <c r="E47">
        <v>1284</v>
      </c>
      <c r="F47">
        <v>1408</v>
      </c>
      <c r="G47">
        <v>1772</v>
      </c>
      <c r="H47">
        <v>1316</v>
      </c>
      <c r="I47" s="3">
        <v>1935.5</v>
      </c>
      <c r="J47">
        <v>2018</v>
      </c>
      <c r="K47">
        <v>989</v>
      </c>
      <c r="L47">
        <v>1606</v>
      </c>
      <c r="N47" s="5">
        <v>1935.5</v>
      </c>
      <c r="Q47" s="7"/>
      <c r="R47" s="7"/>
      <c r="S47" s="7"/>
      <c r="T47" s="7"/>
    </row>
    <row r="48" spans="1:20">
      <c r="D48" t="s">
        <v>503</v>
      </c>
      <c r="E48">
        <v>1257</v>
      </c>
      <c r="F48">
        <v>1798</v>
      </c>
      <c r="G48">
        <v>1354</v>
      </c>
      <c r="H48">
        <v>709</v>
      </c>
      <c r="I48">
        <v>774</v>
      </c>
      <c r="J48">
        <v>1117</v>
      </c>
      <c r="K48">
        <v>1536</v>
      </c>
      <c r="L48">
        <v>1697</v>
      </c>
      <c r="N48" s="5">
        <v>1280.25</v>
      </c>
      <c r="Q48" s="7"/>
      <c r="R48" s="7"/>
      <c r="S48" s="7"/>
      <c r="T48" s="7"/>
    </row>
    <row r="49" spans="4:20">
      <c r="D49" t="s">
        <v>502</v>
      </c>
      <c r="E49">
        <v>1471</v>
      </c>
      <c r="F49">
        <v>1513</v>
      </c>
      <c r="G49">
        <v>1414</v>
      </c>
      <c r="H49">
        <v>941</v>
      </c>
      <c r="I49">
        <v>1148</v>
      </c>
      <c r="J49">
        <v>1146</v>
      </c>
      <c r="K49">
        <v>1151</v>
      </c>
      <c r="L49">
        <v>957</v>
      </c>
      <c r="N49" s="5">
        <v>1217.625</v>
      </c>
      <c r="Q49" s="7"/>
      <c r="R49" s="7"/>
      <c r="S49" s="7"/>
      <c r="T49" s="7"/>
    </row>
    <row r="50" spans="4:20">
      <c r="D50" t="s">
        <v>534</v>
      </c>
      <c r="E50">
        <v>1186</v>
      </c>
      <c r="F50">
        <v>1581</v>
      </c>
      <c r="G50">
        <v>1579</v>
      </c>
      <c r="H50" s="3">
        <v>1445.75</v>
      </c>
      <c r="I50">
        <v>1618</v>
      </c>
      <c r="J50">
        <v>1121</v>
      </c>
      <c r="K50">
        <v>1037</v>
      </c>
      <c r="L50">
        <v>955</v>
      </c>
      <c r="N50" s="5">
        <v>1445.75</v>
      </c>
      <c r="Q50" s="7"/>
      <c r="R50" s="7"/>
      <c r="S50" s="7"/>
      <c r="T50" s="7"/>
    </row>
    <row r="51" spans="4:20">
      <c r="D51" t="s">
        <v>533</v>
      </c>
      <c r="E51">
        <v>1351</v>
      </c>
      <c r="F51">
        <v>1030</v>
      </c>
      <c r="G51">
        <v>818</v>
      </c>
      <c r="H51">
        <v>1800</v>
      </c>
      <c r="I51">
        <v>903</v>
      </c>
      <c r="J51">
        <v>1535</v>
      </c>
      <c r="K51">
        <v>1384</v>
      </c>
      <c r="L51">
        <v>1250</v>
      </c>
      <c r="N51" s="5">
        <v>1258.875</v>
      </c>
      <c r="Q51" s="7"/>
      <c r="R51" s="7"/>
      <c r="S51" s="7"/>
      <c r="T51" s="7"/>
    </row>
    <row r="52" spans="4:20">
      <c r="D52" t="s">
        <v>532</v>
      </c>
      <c r="E52">
        <v>1295</v>
      </c>
      <c r="F52">
        <v>1650</v>
      </c>
      <c r="G52">
        <v>1223</v>
      </c>
      <c r="H52">
        <v>1283</v>
      </c>
      <c r="I52">
        <v>1377</v>
      </c>
      <c r="J52">
        <v>751</v>
      </c>
      <c r="K52">
        <v>1186</v>
      </c>
      <c r="L52">
        <v>1112</v>
      </c>
      <c r="N52" s="5">
        <v>1234.625</v>
      </c>
      <c r="Q52" s="7"/>
      <c r="R52" s="7"/>
      <c r="S52" s="7"/>
      <c r="T52" s="7"/>
    </row>
    <row r="53" spans="4:20">
      <c r="D53" t="s">
        <v>531</v>
      </c>
      <c r="E53">
        <v>1243</v>
      </c>
      <c r="F53">
        <v>1765</v>
      </c>
      <c r="G53">
        <v>806</v>
      </c>
      <c r="H53">
        <v>840</v>
      </c>
      <c r="I53">
        <v>817</v>
      </c>
      <c r="J53">
        <v>949</v>
      </c>
      <c r="K53">
        <v>2115</v>
      </c>
      <c r="L53">
        <v>1016</v>
      </c>
      <c r="N53" s="5">
        <v>1193.875</v>
      </c>
      <c r="Q53" s="7"/>
      <c r="R53" s="7"/>
      <c r="S53" s="7"/>
      <c r="T53" s="7"/>
    </row>
    <row r="54" spans="4:20">
      <c r="D54" t="s">
        <v>530</v>
      </c>
      <c r="E54">
        <v>853</v>
      </c>
      <c r="F54">
        <v>1144</v>
      </c>
      <c r="G54">
        <v>913</v>
      </c>
      <c r="H54">
        <v>1058</v>
      </c>
      <c r="I54">
        <v>863</v>
      </c>
      <c r="J54">
        <v>998</v>
      </c>
      <c r="K54">
        <v>1025</v>
      </c>
      <c r="L54">
        <v>661</v>
      </c>
      <c r="N54" s="5">
        <v>939.375</v>
      </c>
      <c r="Q54" s="7"/>
      <c r="R54" s="7"/>
      <c r="S54" s="7"/>
      <c r="T54" s="7"/>
    </row>
    <row r="55" spans="4:20">
      <c r="D55" t="s">
        <v>529</v>
      </c>
      <c r="E55">
        <v>1405</v>
      </c>
      <c r="F55">
        <v>1483</v>
      </c>
      <c r="G55">
        <v>964</v>
      </c>
      <c r="H55">
        <v>1127</v>
      </c>
      <c r="I55">
        <v>1015</v>
      </c>
      <c r="J55">
        <v>1050</v>
      </c>
      <c r="K55">
        <v>1394</v>
      </c>
      <c r="L55">
        <v>1152</v>
      </c>
      <c r="N55" s="5">
        <v>1198.75</v>
      </c>
      <c r="Q55" s="7"/>
      <c r="R55" s="7"/>
      <c r="S55" s="7"/>
      <c r="T55" s="7"/>
    </row>
    <row r="56" spans="4:20">
      <c r="D56" t="s">
        <v>528</v>
      </c>
      <c r="E56" s="3">
        <v>1607</v>
      </c>
      <c r="F56">
        <v>1418</v>
      </c>
      <c r="G56">
        <v>1629</v>
      </c>
      <c r="H56">
        <v>1705</v>
      </c>
      <c r="I56">
        <v>1159</v>
      </c>
      <c r="J56">
        <v>1507</v>
      </c>
      <c r="K56">
        <v>1395</v>
      </c>
      <c r="L56">
        <v>1743</v>
      </c>
      <c r="N56" s="5">
        <v>1607</v>
      </c>
      <c r="Q56" s="7"/>
      <c r="R56" s="7"/>
      <c r="S56" s="7"/>
      <c r="T56" s="7"/>
    </row>
    <row r="57" spans="4:20">
      <c r="D57" t="s">
        <v>527</v>
      </c>
      <c r="E57">
        <v>2285</v>
      </c>
      <c r="F57">
        <v>2660</v>
      </c>
      <c r="G57">
        <v>3073</v>
      </c>
      <c r="H57">
        <v>1209</v>
      </c>
      <c r="I57">
        <v>2189</v>
      </c>
      <c r="J57">
        <v>2232</v>
      </c>
      <c r="K57">
        <v>2116</v>
      </c>
      <c r="L57">
        <v>1278</v>
      </c>
      <c r="N57" s="5">
        <v>2130.25</v>
      </c>
      <c r="Q57" s="7"/>
      <c r="R57" s="7"/>
      <c r="S57" s="7"/>
      <c r="T57" s="7"/>
    </row>
    <row r="58" spans="4:20">
      <c r="D58" t="s">
        <v>526</v>
      </c>
      <c r="E58">
        <v>1807</v>
      </c>
      <c r="F58">
        <v>3171</v>
      </c>
      <c r="G58">
        <v>3036</v>
      </c>
      <c r="H58">
        <v>3667</v>
      </c>
      <c r="I58">
        <v>1638</v>
      </c>
      <c r="J58">
        <v>2251</v>
      </c>
      <c r="K58">
        <v>2307</v>
      </c>
      <c r="L58">
        <v>1717</v>
      </c>
      <c r="N58" s="5">
        <v>2449.25</v>
      </c>
      <c r="Q58" s="7"/>
      <c r="R58" s="7"/>
      <c r="S58" s="7"/>
      <c r="T58" s="7"/>
    </row>
    <row r="59" spans="4:20">
      <c r="D59" t="s">
        <v>525</v>
      </c>
      <c r="E59">
        <v>1096</v>
      </c>
      <c r="F59">
        <v>998</v>
      </c>
      <c r="G59">
        <v>1300</v>
      </c>
      <c r="H59">
        <v>1708</v>
      </c>
      <c r="I59">
        <v>1107</v>
      </c>
      <c r="J59">
        <v>1521</v>
      </c>
      <c r="K59">
        <v>1025</v>
      </c>
      <c r="L59">
        <v>1247</v>
      </c>
      <c r="N59" s="5">
        <v>1250.25</v>
      </c>
      <c r="Q59" s="7"/>
      <c r="R59" s="7"/>
      <c r="S59" s="7"/>
      <c r="T59" s="7"/>
    </row>
    <row r="60" spans="4:20">
      <c r="D60" t="s">
        <v>524</v>
      </c>
      <c r="E60">
        <v>1151</v>
      </c>
      <c r="F60">
        <v>1102</v>
      </c>
      <c r="G60">
        <v>1304</v>
      </c>
      <c r="H60">
        <v>1324</v>
      </c>
      <c r="I60">
        <v>784</v>
      </c>
      <c r="J60">
        <v>1405</v>
      </c>
      <c r="K60" s="3">
        <v>1309.625</v>
      </c>
      <c r="L60">
        <v>984</v>
      </c>
      <c r="N60" s="5">
        <v>1309.625</v>
      </c>
      <c r="Q60" s="7"/>
      <c r="R60" s="7"/>
      <c r="S60" s="7"/>
      <c r="T60" s="7"/>
    </row>
    <row r="61" spans="4:20">
      <c r="D61" t="s">
        <v>523</v>
      </c>
      <c r="E61">
        <v>1050</v>
      </c>
      <c r="F61">
        <v>1468</v>
      </c>
      <c r="G61">
        <v>1936</v>
      </c>
      <c r="H61">
        <v>974</v>
      </c>
      <c r="I61">
        <v>1247</v>
      </c>
      <c r="J61" s="3">
        <v>1793.75</v>
      </c>
      <c r="K61">
        <v>1635</v>
      </c>
      <c r="L61">
        <v>915</v>
      </c>
      <c r="N61" s="5">
        <v>1793.75</v>
      </c>
      <c r="Q61" s="7"/>
      <c r="R61" s="7"/>
      <c r="S61" s="7"/>
      <c r="T61" s="7"/>
    </row>
    <row r="62" spans="4:20">
      <c r="D62" t="s">
        <v>522</v>
      </c>
      <c r="E62">
        <v>2260</v>
      </c>
      <c r="F62">
        <v>2733</v>
      </c>
      <c r="G62">
        <v>1036</v>
      </c>
      <c r="H62">
        <v>1016</v>
      </c>
      <c r="I62">
        <v>1075</v>
      </c>
      <c r="J62">
        <v>2464</v>
      </c>
      <c r="K62">
        <v>982</v>
      </c>
      <c r="L62">
        <v>837</v>
      </c>
      <c r="N62" s="5">
        <v>1550.375</v>
      </c>
      <c r="Q62" s="7"/>
      <c r="R62" s="7"/>
      <c r="S62" s="7"/>
      <c r="T62" s="7"/>
    </row>
    <row r="63" spans="4:20">
      <c r="D63" t="s">
        <v>521</v>
      </c>
      <c r="E63">
        <v>1677</v>
      </c>
      <c r="F63">
        <v>1191</v>
      </c>
      <c r="G63">
        <v>1709</v>
      </c>
      <c r="H63" s="3">
        <v>1694</v>
      </c>
      <c r="I63">
        <v>1510</v>
      </c>
      <c r="J63">
        <v>1182</v>
      </c>
      <c r="K63">
        <v>2034</v>
      </c>
      <c r="L63">
        <v>1060</v>
      </c>
      <c r="N63" s="5">
        <v>1694</v>
      </c>
      <c r="Q63" s="7"/>
      <c r="R63" s="7"/>
      <c r="S63" s="7"/>
      <c r="T63" s="7"/>
    </row>
    <row r="64" spans="4:20">
      <c r="D64" t="s">
        <v>520</v>
      </c>
      <c r="E64">
        <v>1023</v>
      </c>
      <c r="F64">
        <v>926</v>
      </c>
      <c r="G64">
        <v>1287</v>
      </c>
      <c r="H64">
        <v>899</v>
      </c>
      <c r="I64">
        <v>930</v>
      </c>
      <c r="J64">
        <v>1126</v>
      </c>
      <c r="K64">
        <v>1044</v>
      </c>
      <c r="L64">
        <v>1442</v>
      </c>
      <c r="N64" s="5">
        <v>1084.625</v>
      </c>
      <c r="Q64" s="7"/>
      <c r="R64" s="7"/>
      <c r="S64" s="7"/>
      <c r="T64" s="7"/>
    </row>
    <row r="65" spans="1:27">
      <c r="D65" t="s">
        <v>519</v>
      </c>
      <c r="E65">
        <v>845</v>
      </c>
      <c r="F65">
        <v>1306</v>
      </c>
      <c r="G65">
        <v>1179</v>
      </c>
      <c r="H65">
        <v>1134</v>
      </c>
      <c r="I65">
        <v>994</v>
      </c>
      <c r="J65">
        <v>897</v>
      </c>
      <c r="K65">
        <v>1116</v>
      </c>
      <c r="L65">
        <v>1173</v>
      </c>
      <c r="N65" s="5">
        <v>1080.5</v>
      </c>
      <c r="Q65" s="7"/>
      <c r="R65" s="7"/>
      <c r="S65" s="7"/>
      <c r="T65" s="7"/>
    </row>
    <row r="66" spans="1:27">
      <c r="D66" t="s">
        <v>518</v>
      </c>
      <c r="E66">
        <v>1831</v>
      </c>
      <c r="F66">
        <v>1068</v>
      </c>
      <c r="G66">
        <v>1355</v>
      </c>
      <c r="H66">
        <v>1205</v>
      </c>
      <c r="I66">
        <v>977</v>
      </c>
      <c r="J66">
        <v>1058</v>
      </c>
      <c r="K66">
        <v>1074</v>
      </c>
      <c r="L66">
        <v>1763</v>
      </c>
      <c r="N66" s="5">
        <v>1291.375</v>
      </c>
      <c r="Q66" s="7"/>
      <c r="R66" s="7"/>
      <c r="S66" s="7"/>
      <c r="T66" s="7"/>
    </row>
    <row r="67" spans="1:27">
      <c r="D67" t="s">
        <v>517</v>
      </c>
      <c r="E67">
        <v>1076</v>
      </c>
      <c r="F67">
        <v>1345</v>
      </c>
      <c r="G67" s="3">
        <v>1345.625</v>
      </c>
      <c r="H67">
        <v>1106</v>
      </c>
      <c r="I67">
        <v>1182</v>
      </c>
      <c r="J67">
        <v>980</v>
      </c>
      <c r="K67">
        <v>966</v>
      </c>
      <c r="L67">
        <v>1663</v>
      </c>
      <c r="N67" s="5">
        <v>1345.625</v>
      </c>
      <c r="Q67" s="7"/>
      <c r="R67" s="7"/>
      <c r="S67" s="7"/>
      <c r="T67" s="7"/>
    </row>
    <row r="68" spans="1:27">
      <c r="Q68" s="7"/>
      <c r="R68" s="7"/>
      <c r="S68" s="7"/>
      <c r="T68" s="7"/>
    </row>
    <row r="69" spans="1:27">
      <c r="D69" s="10" t="s">
        <v>476</v>
      </c>
      <c r="E69">
        <f t="shared" ref="E69:L69" si="4">AVERAGE(E45:E67)</f>
        <v>1371.5652173913043</v>
      </c>
      <c r="F69" s="7">
        <f t="shared" si="4"/>
        <v>1512.8695652173913</v>
      </c>
      <c r="G69" s="7">
        <f t="shared" si="4"/>
        <v>1469.195652173913</v>
      </c>
      <c r="H69" s="7">
        <f t="shared" si="4"/>
        <v>1344.25</v>
      </c>
      <c r="I69" s="7">
        <f t="shared" si="4"/>
        <v>1180.7608695652175</v>
      </c>
      <c r="J69" s="7">
        <f t="shared" si="4"/>
        <v>1392.1630434782608</v>
      </c>
      <c r="K69" s="7">
        <f t="shared" si="4"/>
        <v>1350.1141304347825</v>
      </c>
      <c r="L69" s="7">
        <f t="shared" si="4"/>
        <v>1241.4347826086957</v>
      </c>
    </row>
    <row r="70" spans="1:27">
      <c r="D70" s="10" t="s">
        <v>478</v>
      </c>
      <c r="E70">
        <f t="shared" ref="E70:L70" si="5">STDEV(E45:E67)</f>
        <v>392.39125026003376</v>
      </c>
      <c r="F70" s="7">
        <f t="shared" si="5"/>
        <v>597.20563721596727</v>
      </c>
      <c r="G70" s="7">
        <f t="shared" si="5"/>
        <v>577.71655820823105</v>
      </c>
      <c r="H70" s="7">
        <f t="shared" si="5"/>
        <v>587.31738457777044</v>
      </c>
      <c r="I70" s="7">
        <f t="shared" si="5"/>
        <v>373.98851068780476</v>
      </c>
      <c r="J70" s="7">
        <f t="shared" si="5"/>
        <v>481.86995846139735</v>
      </c>
      <c r="K70" s="7">
        <f t="shared" si="5"/>
        <v>417.81089899578262</v>
      </c>
      <c r="L70" s="7">
        <f t="shared" si="5"/>
        <v>329.672127214981</v>
      </c>
    </row>
    <row r="71" spans="1:27">
      <c r="D71" s="10" t="s">
        <v>479</v>
      </c>
      <c r="E71">
        <f t="shared" ref="E71:L71" si="6">SQRT(23)</f>
        <v>4.7958315233127191</v>
      </c>
      <c r="F71" s="7">
        <f t="shared" si="6"/>
        <v>4.7958315233127191</v>
      </c>
      <c r="G71" s="7">
        <f t="shared" si="6"/>
        <v>4.7958315233127191</v>
      </c>
      <c r="H71" s="7">
        <f t="shared" si="6"/>
        <v>4.7958315233127191</v>
      </c>
      <c r="I71" s="7">
        <f t="shared" si="6"/>
        <v>4.7958315233127191</v>
      </c>
      <c r="J71" s="7">
        <f t="shared" si="6"/>
        <v>4.7958315233127191</v>
      </c>
      <c r="K71" s="7">
        <f t="shared" si="6"/>
        <v>4.7958315233127191</v>
      </c>
      <c r="L71" s="7">
        <f t="shared" si="6"/>
        <v>4.7958315233127191</v>
      </c>
    </row>
    <row r="72" spans="1:27">
      <c r="D72" s="10" t="s">
        <v>485</v>
      </c>
      <c r="E72">
        <f t="shared" ref="E72:L72" si="7">E70/E71</f>
        <v>81.819231629093935</v>
      </c>
      <c r="F72" s="7">
        <f t="shared" si="7"/>
        <v>124.5259835156694</v>
      </c>
      <c r="G72" s="7">
        <f t="shared" si="7"/>
        <v>120.46222962585924</v>
      </c>
      <c r="H72" s="7">
        <f t="shared" si="7"/>
        <v>122.46414031076745</v>
      </c>
      <c r="I72" s="7">
        <f t="shared" si="7"/>
        <v>77.981995170145666</v>
      </c>
      <c r="J72" s="7">
        <f t="shared" si="7"/>
        <v>100.47683204028523</v>
      </c>
      <c r="K72" s="7">
        <f t="shared" si="7"/>
        <v>87.119594790765262</v>
      </c>
      <c r="L72" s="7">
        <f t="shared" si="7"/>
        <v>68.741390437181181</v>
      </c>
      <c r="R72" s="7"/>
      <c r="S72" s="7"/>
      <c r="T72" s="7"/>
    </row>
    <row r="73" spans="1:27">
      <c r="B73"/>
      <c r="R73" s="7"/>
      <c r="S73" s="7"/>
      <c r="T73" s="7"/>
    </row>
    <row r="74" spans="1:27">
      <c r="R74" s="7"/>
      <c r="S74" s="7"/>
      <c r="T74" s="7"/>
    </row>
    <row r="75" spans="1:27">
      <c r="C75" s="7"/>
      <c r="D75" s="7"/>
      <c r="E75" s="7"/>
      <c r="F75" s="7"/>
      <c r="G75" s="7"/>
      <c r="H75" s="7"/>
      <c r="I75" s="7"/>
      <c r="R75" s="7"/>
      <c r="S75" s="7"/>
      <c r="T75" s="7"/>
    </row>
    <row r="76" spans="1:27">
      <c r="C76" s="7"/>
      <c r="D76" s="7"/>
      <c r="E76" s="7"/>
      <c r="F76" s="7"/>
      <c r="G76" s="7"/>
      <c r="H76" s="7"/>
      <c r="I76" s="7"/>
      <c r="R76" s="7"/>
      <c r="S76" s="7"/>
      <c r="T76" s="7"/>
    </row>
    <row r="77" spans="1:27">
      <c r="C77" s="7"/>
      <c r="D77" s="7"/>
      <c r="E77" s="7"/>
      <c r="F77" s="7"/>
      <c r="G77" s="7"/>
      <c r="H77" s="7"/>
      <c r="I77" s="7"/>
      <c r="J77" s="7"/>
      <c r="K77" s="7"/>
      <c r="L77" s="7"/>
      <c r="M77" s="7"/>
      <c r="N77" s="7"/>
      <c r="O77" s="7"/>
      <c r="R77" s="7"/>
      <c r="S77" s="7"/>
      <c r="T77" s="7"/>
      <c r="V77" s="7"/>
      <c r="W77" s="7"/>
      <c r="X77" s="7"/>
      <c r="Y77" s="7"/>
      <c r="Z77" s="7"/>
      <c r="AA77" s="7"/>
    </row>
    <row r="78" spans="1:27">
      <c r="A78" s="14" t="s">
        <v>37</v>
      </c>
      <c r="B78" s="13"/>
      <c r="C78" s="13"/>
      <c r="D78" s="13"/>
      <c r="E78" s="13"/>
      <c r="F78" s="7"/>
      <c r="G78" s="7"/>
      <c r="H78" s="7"/>
      <c r="I78" s="7"/>
      <c r="J78" s="7"/>
      <c r="K78" s="7"/>
      <c r="L78" s="7"/>
      <c r="M78" s="7"/>
      <c r="N78" s="7"/>
      <c r="O78" s="7"/>
      <c r="R78" s="7"/>
      <c r="S78" s="7"/>
      <c r="T78" s="7"/>
      <c r="Y78" s="7"/>
      <c r="Z78" s="7"/>
      <c r="AA78" s="7"/>
    </row>
    <row r="79" spans="1:27">
      <c r="A79" s="32" t="s">
        <v>43</v>
      </c>
      <c r="B79" s="32"/>
      <c r="C79" s="32"/>
      <c r="D79" s="32"/>
      <c r="I79" s="7"/>
      <c r="J79" s="7"/>
      <c r="K79" s="7"/>
      <c r="L79" s="7"/>
      <c r="M79" s="7"/>
      <c r="N79" s="7"/>
      <c r="O79" s="7"/>
      <c r="R79" s="7"/>
      <c r="S79" s="7"/>
      <c r="T79" s="7"/>
      <c r="Y79" s="7"/>
      <c r="Z79" s="7"/>
      <c r="AA79" s="7"/>
    </row>
    <row r="80" spans="1:27">
      <c r="B80"/>
      <c r="I80" s="7"/>
      <c r="J80" s="7"/>
      <c r="K80" s="7"/>
      <c r="L80" s="7"/>
      <c r="M80" s="7"/>
      <c r="N80" s="7"/>
      <c r="O80" s="7"/>
      <c r="R80" s="7"/>
      <c r="S80" s="7"/>
      <c r="T80" s="7"/>
      <c r="Y80" s="7"/>
      <c r="Z80" s="7"/>
      <c r="AA80" s="7"/>
    </row>
    <row r="81" spans="2:27">
      <c r="B81" s="41"/>
      <c r="C81" s="41"/>
      <c r="D81" s="41"/>
      <c r="E81" s="41"/>
      <c r="F81" s="41"/>
      <c r="G81" s="41"/>
      <c r="H81" s="41"/>
      <c r="I81" s="7"/>
      <c r="J81" s="7"/>
      <c r="K81" s="7"/>
      <c r="L81" s="7"/>
      <c r="M81" s="7"/>
      <c r="N81" s="7"/>
      <c r="O81" s="7"/>
      <c r="R81" s="7"/>
      <c r="S81" s="7"/>
      <c r="T81" s="7"/>
      <c r="Y81" s="7"/>
      <c r="Z81" s="7"/>
      <c r="AA81" s="7"/>
    </row>
    <row r="82" spans="2:27">
      <c r="B82"/>
      <c r="I82" s="7"/>
      <c r="J82" s="7"/>
      <c r="K82" s="7"/>
      <c r="L82" s="7"/>
      <c r="M82" s="7"/>
      <c r="N82" s="7"/>
      <c r="O82" s="7"/>
      <c r="R82" s="7"/>
      <c r="S82" s="7"/>
      <c r="T82" s="7"/>
      <c r="Y82" s="7"/>
      <c r="Z82" s="7"/>
      <c r="AA82" s="7"/>
    </row>
    <row r="83" spans="2:27">
      <c r="D83" s="7"/>
      <c r="I83" s="7"/>
      <c r="J83" s="7"/>
      <c r="K83" s="7"/>
      <c r="L83" s="7"/>
      <c r="M83" s="7"/>
      <c r="N83" s="7"/>
      <c r="O83" s="7"/>
      <c r="P83" s="7"/>
      <c r="Q83" s="7"/>
      <c r="R83" s="7"/>
      <c r="S83" s="7"/>
      <c r="T83" s="7"/>
      <c r="Y83" s="7"/>
      <c r="Z83" s="7"/>
      <c r="AA83" s="7"/>
    </row>
    <row r="84" spans="2:27">
      <c r="D84" s="9" t="s">
        <v>507</v>
      </c>
      <c r="E84" s="45" t="s">
        <v>31</v>
      </c>
      <c r="F84" s="45" t="s">
        <v>32</v>
      </c>
      <c r="G84" s="15" t="s">
        <v>35</v>
      </c>
      <c r="H84" s="15" t="s">
        <v>36</v>
      </c>
      <c r="I84" s="7"/>
      <c r="J84" s="7"/>
      <c r="K84" s="7"/>
      <c r="L84" s="7"/>
      <c r="M84" s="7"/>
      <c r="N84" s="7"/>
      <c r="O84" s="7"/>
      <c r="P84" s="7"/>
      <c r="Q84" s="7"/>
      <c r="R84" s="7"/>
      <c r="Y84" s="7"/>
      <c r="Z84" s="7"/>
      <c r="AA84" s="7"/>
    </row>
    <row r="85" spans="2:27">
      <c r="D85" s="7" t="s">
        <v>506</v>
      </c>
      <c r="E85" s="32">
        <v>1101</v>
      </c>
      <c r="F85" s="32">
        <v>1125.25</v>
      </c>
      <c r="G85" s="15">
        <v>7</v>
      </c>
      <c r="H85" s="15">
        <v>7.03</v>
      </c>
      <c r="I85" s="7"/>
      <c r="J85" s="7"/>
      <c r="K85" s="7"/>
      <c r="L85" s="7"/>
      <c r="M85" s="7"/>
      <c r="N85" s="7"/>
      <c r="O85" s="7"/>
      <c r="P85" s="7"/>
      <c r="Q85" s="7"/>
      <c r="R85" s="7"/>
      <c r="Y85" s="7"/>
      <c r="Z85" s="7"/>
      <c r="AA85" s="7"/>
    </row>
    <row r="86" spans="2:27">
      <c r="D86" s="7" t="s">
        <v>505</v>
      </c>
      <c r="E86" s="32">
        <v>1410.72</v>
      </c>
      <c r="F86" s="32">
        <v>1222.25</v>
      </c>
      <c r="G86" s="15">
        <v>7.25</v>
      </c>
      <c r="H86" s="15">
        <v>7.11</v>
      </c>
      <c r="I86" s="7"/>
      <c r="J86" s="7"/>
      <c r="K86" s="7"/>
      <c r="L86" s="7"/>
      <c r="M86" s="7"/>
      <c r="N86" s="7"/>
      <c r="O86" s="7"/>
      <c r="P86" s="7"/>
      <c r="Q86" s="7"/>
      <c r="R86" s="7"/>
      <c r="Y86" s="7"/>
      <c r="Z86" s="7"/>
      <c r="AA86" s="7"/>
    </row>
    <row r="87" spans="2:27">
      <c r="D87" s="7" t="s">
        <v>504</v>
      </c>
      <c r="E87" s="32">
        <v>1445</v>
      </c>
      <c r="F87" s="32">
        <v>1637.13</v>
      </c>
      <c r="G87" s="15">
        <v>7.28</v>
      </c>
      <c r="H87" s="15">
        <v>7.4</v>
      </c>
      <c r="I87" s="7"/>
      <c r="J87" s="7"/>
      <c r="K87" s="7"/>
      <c r="L87" s="7"/>
      <c r="M87" s="7"/>
      <c r="N87" s="7"/>
      <c r="O87" s="7"/>
      <c r="P87" s="7"/>
      <c r="Q87" s="7"/>
      <c r="R87" s="7"/>
      <c r="Y87" s="7"/>
      <c r="Z87" s="7"/>
      <c r="AA87" s="7"/>
    </row>
    <row r="88" spans="2:27">
      <c r="D88" s="7" t="s">
        <v>503</v>
      </c>
      <c r="E88" s="32">
        <v>1279.5</v>
      </c>
      <c r="F88" s="32">
        <v>1281</v>
      </c>
      <c r="G88" s="15">
        <v>7.15</v>
      </c>
      <c r="H88" s="15">
        <v>7.16</v>
      </c>
      <c r="I88" s="7"/>
      <c r="J88" s="7"/>
      <c r="K88" s="7"/>
      <c r="L88" s="7"/>
      <c r="M88" s="7"/>
      <c r="N88" s="7"/>
      <c r="O88" s="7"/>
      <c r="P88" s="7"/>
      <c r="Q88" s="7"/>
      <c r="R88" s="7"/>
      <c r="Y88" s="7"/>
      <c r="Z88" s="7"/>
      <c r="AA88" s="7"/>
    </row>
    <row r="89" spans="2:27">
      <c r="D89" s="7" t="s">
        <v>502</v>
      </c>
      <c r="E89" s="32">
        <v>1334.75</v>
      </c>
      <c r="F89" s="32">
        <v>1100.5</v>
      </c>
      <c r="G89" s="15">
        <v>7.2</v>
      </c>
      <c r="H89" s="15">
        <v>7</v>
      </c>
      <c r="I89" s="7"/>
      <c r="J89" s="7"/>
      <c r="K89" s="7"/>
      <c r="L89" s="7"/>
      <c r="M89" s="7"/>
      <c r="N89" s="7"/>
      <c r="O89" s="7"/>
      <c r="P89" s="7"/>
      <c r="Q89" s="7"/>
      <c r="R89" s="7"/>
      <c r="Y89" s="7"/>
      <c r="Z89" s="7"/>
      <c r="AA89" s="7"/>
    </row>
    <row r="90" spans="2:27">
      <c r="D90" s="7" t="s">
        <v>534</v>
      </c>
      <c r="E90" s="32">
        <v>1447.94</v>
      </c>
      <c r="F90" s="32">
        <v>1182.75</v>
      </c>
      <c r="G90" s="15">
        <v>7.28</v>
      </c>
      <c r="H90" s="15">
        <v>7.08</v>
      </c>
      <c r="I90" s="7"/>
      <c r="J90" s="7"/>
      <c r="K90" s="7"/>
      <c r="L90" s="7"/>
      <c r="M90" s="7"/>
      <c r="N90" s="7"/>
      <c r="O90" s="7"/>
      <c r="P90" s="7"/>
      <c r="Q90" s="7"/>
      <c r="R90" s="7"/>
      <c r="Y90" s="7"/>
      <c r="Z90" s="7"/>
      <c r="AA90" s="7"/>
    </row>
    <row r="91" spans="2:27">
      <c r="D91" s="7" t="s">
        <v>533</v>
      </c>
      <c r="E91" s="32">
        <v>1249.75</v>
      </c>
      <c r="F91" s="32">
        <v>1268</v>
      </c>
      <c r="G91" s="15">
        <v>7.13</v>
      </c>
      <c r="H91" s="15">
        <v>7.15</v>
      </c>
      <c r="I91" s="7"/>
      <c r="J91" s="7"/>
      <c r="K91" s="7"/>
      <c r="L91" s="7"/>
      <c r="M91" s="7"/>
      <c r="N91" s="7"/>
      <c r="O91" s="7"/>
      <c r="P91" s="7"/>
      <c r="Q91" s="7"/>
      <c r="R91" s="7"/>
      <c r="Y91" s="7"/>
      <c r="Z91" s="7"/>
      <c r="AA91" s="7"/>
    </row>
    <row r="92" spans="2:27">
      <c r="D92" s="7" t="s">
        <v>532</v>
      </c>
      <c r="E92" s="32">
        <v>1362.75</v>
      </c>
      <c r="F92" s="32">
        <v>1106.5</v>
      </c>
      <c r="G92" s="15">
        <v>7.22</v>
      </c>
      <c r="H92" s="15">
        <v>7.01</v>
      </c>
      <c r="I92" s="7"/>
      <c r="J92" s="7"/>
      <c r="K92" s="7"/>
      <c r="L92" s="7"/>
      <c r="M92" s="7"/>
      <c r="N92" s="7"/>
      <c r="O92" s="7"/>
      <c r="P92" s="7"/>
      <c r="Q92" s="7"/>
      <c r="R92" s="7"/>
      <c r="Y92" s="7"/>
      <c r="Z92" s="7"/>
      <c r="AA92" s="7"/>
    </row>
    <row r="93" spans="2:27">
      <c r="D93" s="7" t="s">
        <v>531</v>
      </c>
      <c r="E93" s="32">
        <v>1163.5</v>
      </c>
      <c r="F93" s="32">
        <v>1224.25</v>
      </c>
      <c r="G93" s="15">
        <v>7.06</v>
      </c>
      <c r="H93" s="15">
        <v>7.11</v>
      </c>
      <c r="I93" s="7"/>
      <c r="J93" s="7"/>
      <c r="K93" s="7"/>
      <c r="L93" s="7"/>
      <c r="M93" s="7"/>
      <c r="N93" s="7"/>
      <c r="O93" s="7"/>
      <c r="P93" s="7"/>
      <c r="Q93" s="7"/>
      <c r="R93" s="7"/>
      <c r="Y93" s="7"/>
      <c r="Z93" s="7"/>
      <c r="AA93" s="7"/>
    </row>
    <row r="94" spans="2:27">
      <c r="D94" s="7" t="s">
        <v>530</v>
      </c>
      <c r="E94" s="32">
        <v>992</v>
      </c>
      <c r="F94" s="32">
        <v>886.75</v>
      </c>
      <c r="G94" s="15">
        <v>6.9</v>
      </c>
      <c r="H94" s="15">
        <v>6.79</v>
      </c>
      <c r="I94" s="7"/>
      <c r="J94" s="7"/>
      <c r="K94" s="7"/>
      <c r="L94" s="7"/>
      <c r="M94" s="7"/>
      <c r="N94" s="7"/>
      <c r="O94" s="7"/>
      <c r="P94" s="7"/>
      <c r="Q94" s="7"/>
      <c r="R94" s="7"/>
      <c r="Y94" s="7"/>
      <c r="Z94" s="7"/>
      <c r="AA94" s="7"/>
    </row>
    <row r="95" spans="2:27">
      <c r="D95" s="7" t="s">
        <v>529</v>
      </c>
      <c r="E95" s="32">
        <v>1244.75</v>
      </c>
      <c r="F95" s="32">
        <v>1152.75</v>
      </c>
      <c r="G95" s="15">
        <v>7.13</v>
      </c>
      <c r="H95" s="15">
        <v>7.05</v>
      </c>
      <c r="I95" s="7"/>
      <c r="J95" s="7"/>
      <c r="K95" s="7"/>
      <c r="L95" s="7"/>
      <c r="M95" s="7"/>
      <c r="N95" s="7"/>
      <c r="O95" s="7"/>
      <c r="P95" s="7"/>
      <c r="Q95" s="7"/>
      <c r="R95" s="7"/>
      <c r="Y95" s="7"/>
      <c r="Z95" s="7"/>
      <c r="AA95" s="7"/>
    </row>
    <row r="96" spans="2:27">
      <c r="D96" s="7" t="s">
        <v>528</v>
      </c>
      <c r="E96" s="32">
        <v>1589.75</v>
      </c>
      <c r="F96" s="32">
        <v>1451</v>
      </c>
      <c r="G96" s="15">
        <v>7.37</v>
      </c>
      <c r="H96" s="15">
        <v>7.28</v>
      </c>
      <c r="I96" s="7"/>
      <c r="J96" s="7"/>
      <c r="K96" s="7"/>
      <c r="L96" s="7"/>
      <c r="M96" s="7"/>
      <c r="N96" s="7"/>
      <c r="O96" s="7"/>
      <c r="P96" s="7"/>
      <c r="Q96" s="7"/>
      <c r="R96" s="7"/>
      <c r="Y96" s="7"/>
      <c r="Z96" s="7"/>
      <c r="AA96" s="7"/>
    </row>
    <row r="97" spans="4:27">
      <c r="D97" s="7" t="s">
        <v>527</v>
      </c>
      <c r="E97" s="32">
        <v>2306.75</v>
      </c>
      <c r="F97" s="32">
        <v>1953.75</v>
      </c>
      <c r="G97" s="15">
        <v>7.74</v>
      </c>
      <c r="H97" s="15">
        <v>7.58</v>
      </c>
      <c r="I97" s="7"/>
      <c r="J97" s="7"/>
      <c r="K97" s="7"/>
      <c r="L97" s="7"/>
      <c r="M97" s="7"/>
      <c r="N97" s="7"/>
      <c r="O97" s="7"/>
      <c r="P97" s="7"/>
      <c r="Q97" s="7"/>
      <c r="R97" s="7"/>
      <c r="Y97" s="7"/>
      <c r="Z97" s="7"/>
      <c r="AA97" s="7"/>
    </row>
    <row r="98" spans="4:27">
      <c r="D98" s="7" t="s">
        <v>526</v>
      </c>
      <c r="E98" s="32">
        <v>2920.25</v>
      </c>
      <c r="F98" s="32">
        <v>1978.25</v>
      </c>
      <c r="G98" s="15">
        <v>7.98</v>
      </c>
      <c r="H98" s="15">
        <v>7.59</v>
      </c>
      <c r="I98" s="7"/>
      <c r="J98" s="7"/>
      <c r="K98" s="7"/>
      <c r="L98" s="7"/>
      <c r="M98" s="7"/>
      <c r="N98" s="7"/>
      <c r="O98" s="7"/>
      <c r="P98" s="7"/>
      <c r="Q98" s="7"/>
      <c r="R98" s="7"/>
      <c r="Y98" s="7"/>
      <c r="Z98" s="7"/>
      <c r="AA98" s="7"/>
    </row>
    <row r="99" spans="4:27">
      <c r="D99" s="7" t="s">
        <v>525</v>
      </c>
      <c r="E99" s="32">
        <v>1275.5</v>
      </c>
      <c r="F99" s="32">
        <v>1225</v>
      </c>
      <c r="G99" s="15">
        <v>7.15</v>
      </c>
      <c r="H99" s="15">
        <v>7.11</v>
      </c>
      <c r="I99" s="7"/>
      <c r="J99" s="7"/>
      <c r="K99" s="7"/>
      <c r="L99" s="7"/>
      <c r="M99" s="7"/>
      <c r="N99" s="7"/>
      <c r="O99" s="7"/>
      <c r="P99" s="7"/>
      <c r="Q99" s="7"/>
      <c r="R99" s="7"/>
      <c r="Y99" s="7"/>
      <c r="Z99" s="7"/>
      <c r="AA99" s="7"/>
    </row>
    <row r="100" spans="4:27">
      <c r="D100" s="7" t="s">
        <v>524</v>
      </c>
      <c r="E100" s="32">
        <v>1220.25</v>
      </c>
      <c r="F100" s="32">
        <v>1120.6600000000001</v>
      </c>
      <c r="G100" s="15">
        <v>7.11</v>
      </c>
      <c r="H100" s="15">
        <v>7.02</v>
      </c>
      <c r="I100" s="7"/>
      <c r="J100" s="7"/>
      <c r="K100" s="7"/>
      <c r="L100" s="7"/>
      <c r="M100" s="7"/>
      <c r="N100" s="7"/>
      <c r="O100" s="7"/>
      <c r="P100" s="7"/>
      <c r="Q100" s="7"/>
      <c r="R100" s="7"/>
      <c r="Y100" s="7"/>
      <c r="Z100" s="7"/>
      <c r="AA100" s="7"/>
    </row>
    <row r="101" spans="4:27">
      <c r="D101" s="7" t="s">
        <v>523</v>
      </c>
      <c r="E101" s="32">
        <v>1357</v>
      </c>
      <c r="F101" s="32">
        <v>1397.69</v>
      </c>
      <c r="G101" s="15">
        <v>7.21</v>
      </c>
      <c r="H101" s="15">
        <v>7.24</v>
      </c>
      <c r="I101" s="7"/>
      <c r="J101" s="7"/>
      <c r="K101" s="7"/>
      <c r="L101" s="7"/>
      <c r="M101" s="7"/>
      <c r="N101" s="7"/>
      <c r="O101" s="7"/>
      <c r="P101" s="7"/>
      <c r="Q101" s="7"/>
      <c r="R101" s="7"/>
      <c r="Y101" s="7"/>
      <c r="Z101" s="7"/>
      <c r="AA101" s="7"/>
    </row>
    <row r="102" spans="4:27">
      <c r="D102" s="7" t="s">
        <v>522</v>
      </c>
      <c r="E102" s="32">
        <v>1761.25</v>
      </c>
      <c r="F102" s="32">
        <v>1339.5</v>
      </c>
      <c r="G102" s="15">
        <v>7.47</v>
      </c>
      <c r="H102" s="15">
        <v>7.2</v>
      </c>
      <c r="I102" s="7"/>
      <c r="J102" s="7"/>
      <c r="K102" s="7"/>
      <c r="L102" s="7"/>
      <c r="M102" s="7"/>
      <c r="N102" s="7"/>
      <c r="O102" s="7"/>
      <c r="P102" s="7"/>
      <c r="Q102" s="7"/>
      <c r="R102" s="7"/>
      <c r="Y102" s="7"/>
      <c r="Z102" s="7"/>
      <c r="AA102" s="7"/>
    </row>
    <row r="103" spans="4:27">
      <c r="D103" s="7" t="s">
        <v>521</v>
      </c>
      <c r="E103" s="32">
        <v>1567.75</v>
      </c>
      <c r="F103" s="32">
        <v>1446.5</v>
      </c>
      <c r="G103" s="15">
        <v>7.36</v>
      </c>
      <c r="H103" s="15">
        <v>7.28</v>
      </c>
      <c r="I103" s="7"/>
      <c r="J103" s="7"/>
      <c r="K103" s="7"/>
      <c r="L103" s="7"/>
      <c r="M103" s="7"/>
      <c r="N103" s="7"/>
      <c r="O103" s="7"/>
      <c r="P103" s="7"/>
      <c r="Q103" s="7"/>
      <c r="R103" s="7"/>
      <c r="Y103" s="7"/>
      <c r="Z103" s="7"/>
      <c r="AA103" s="7"/>
    </row>
    <row r="104" spans="4:27">
      <c r="D104" s="7" t="s">
        <v>520</v>
      </c>
      <c r="E104" s="32">
        <v>1033.75</v>
      </c>
      <c r="F104" s="32">
        <v>1135.5</v>
      </c>
      <c r="G104" s="15">
        <v>6.94</v>
      </c>
      <c r="H104" s="15">
        <v>7.03</v>
      </c>
      <c r="I104" s="7"/>
      <c r="J104" s="7"/>
      <c r="K104" s="7"/>
      <c r="L104" s="7"/>
      <c r="M104" s="7"/>
      <c r="N104" s="7"/>
      <c r="O104" s="7"/>
      <c r="P104" s="7"/>
      <c r="Q104" s="7"/>
      <c r="R104" s="7"/>
      <c r="Y104" s="7"/>
      <c r="Z104" s="7"/>
      <c r="AA104" s="7"/>
    </row>
    <row r="105" spans="4:27">
      <c r="D105" s="7" t="s">
        <v>519</v>
      </c>
      <c r="E105" s="32">
        <v>1116</v>
      </c>
      <c r="F105" s="32">
        <v>1045</v>
      </c>
      <c r="G105" s="15">
        <v>7.02</v>
      </c>
      <c r="H105" s="15">
        <v>6.95</v>
      </c>
      <c r="I105" s="7"/>
      <c r="J105" s="7"/>
      <c r="K105" s="7"/>
      <c r="L105" s="7"/>
      <c r="M105" s="7"/>
      <c r="N105" s="7"/>
      <c r="O105" s="7"/>
      <c r="P105" s="7"/>
      <c r="Q105" s="7"/>
      <c r="R105" s="7"/>
      <c r="Y105" s="7"/>
      <c r="Z105" s="7"/>
      <c r="AA105" s="7"/>
    </row>
    <row r="106" spans="4:27">
      <c r="D106" s="7" t="s">
        <v>518</v>
      </c>
      <c r="E106" s="32">
        <v>1364.75</v>
      </c>
      <c r="F106" s="32">
        <v>1218</v>
      </c>
      <c r="G106" s="15">
        <v>7.22</v>
      </c>
      <c r="H106" s="15">
        <v>7.1</v>
      </c>
      <c r="I106" s="7"/>
      <c r="J106" s="7"/>
      <c r="K106" s="7"/>
      <c r="L106" s="7"/>
      <c r="M106" s="7"/>
      <c r="N106" s="7"/>
      <c r="O106" s="7"/>
      <c r="P106" s="7"/>
      <c r="Q106" s="7"/>
      <c r="R106" s="7"/>
      <c r="Y106" s="7"/>
      <c r="Z106" s="7"/>
      <c r="AA106" s="7"/>
    </row>
    <row r="107" spans="4:27">
      <c r="D107" s="7" t="s">
        <v>517</v>
      </c>
      <c r="E107" s="32">
        <v>1218.1600000000001</v>
      </c>
      <c r="F107" s="32">
        <v>1197.75</v>
      </c>
      <c r="G107" s="15">
        <v>7.11</v>
      </c>
      <c r="H107" s="15">
        <v>7.09</v>
      </c>
      <c r="I107" s="7"/>
      <c r="J107" s="7"/>
      <c r="K107" s="7"/>
      <c r="L107" s="7"/>
      <c r="M107" s="7"/>
      <c r="N107" s="7"/>
      <c r="O107" s="7"/>
      <c r="P107" s="7"/>
      <c r="Q107" s="7"/>
      <c r="R107" s="7"/>
      <c r="S107" s="7"/>
      <c r="T107" s="7"/>
      <c r="U107" s="7"/>
      <c r="V107" s="7"/>
      <c r="W107" s="7"/>
      <c r="X107" s="7"/>
      <c r="Y107" s="7"/>
      <c r="Z107" s="7"/>
      <c r="AA107" s="7"/>
    </row>
    <row r="108" spans="4:27">
      <c r="D108" s="7"/>
      <c r="I108" s="7"/>
      <c r="J108" s="7"/>
      <c r="K108" s="7"/>
      <c r="L108" s="7"/>
      <c r="M108" s="7"/>
      <c r="N108" s="7"/>
      <c r="O108" s="7"/>
      <c r="P108" s="7"/>
      <c r="Q108" s="7"/>
      <c r="R108" s="7"/>
      <c r="S108" s="7"/>
      <c r="T108" s="7"/>
      <c r="U108" s="7"/>
      <c r="V108" s="7"/>
      <c r="W108" s="7"/>
      <c r="X108" s="7"/>
      <c r="Y108" s="7"/>
      <c r="Z108" s="7"/>
      <c r="AA108" s="7"/>
    </row>
    <row r="109" spans="4:27">
      <c r="D109" s="43" t="s">
        <v>476</v>
      </c>
      <c r="E109">
        <f>AVERAGE(E85:E107)</f>
        <v>1424.4704347826087</v>
      </c>
      <c r="F109" s="7">
        <f t="shared" ref="F109:H109" si="8">AVERAGE(F85:F107)</f>
        <v>1291.118695652174</v>
      </c>
      <c r="G109" s="7">
        <f t="shared" si="8"/>
        <v>7.2295652173913068</v>
      </c>
      <c r="H109" s="7">
        <f t="shared" si="8"/>
        <v>7.1460869565217386</v>
      </c>
      <c r="I109" s="7"/>
      <c r="J109" s="7"/>
      <c r="K109" s="7"/>
      <c r="L109" s="7"/>
      <c r="M109" s="7"/>
      <c r="N109" s="7"/>
      <c r="O109" s="7"/>
      <c r="P109" s="7"/>
      <c r="Q109" s="7"/>
      <c r="R109" s="7"/>
      <c r="S109" s="7"/>
      <c r="T109" s="7"/>
      <c r="U109" s="7"/>
      <c r="V109" s="7"/>
      <c r="W109" s="7"/>
      <c r="X109" s="7"/>
      <c r="Y109" s="7"/>
      <c r="Z109" s="7"/>
      <c r="AA109" s="7"/>
    </row>
    <row r="110" spans="4:27">
      <c r="D110" s="43" t="s">
        <v>478</v>
      </c>
      <c r="E110">
        <f>STDEV(E85:E107)</f>
        <v>426.19196472394555</v>
      </c>
      <c r="F110" s="7">
        <f t="shared" ref="F110:H110" si="9">STDEV(F85:F107)</f>
        <v>263.61364955183859</v>
      </c>
      <c r="G110" s="7">
        <f t="shared" si="9"/>
        <v>0.24346883804465461</v>
      </c>
      <c r="H110" s="7">
        <f t="shared" si="9"/>
        <v>0.18688205153457288</v>
      </c>
      <c r="I110" s="7"/>
      <c r="J110" s="7"/>
      <c r="K110" s="7"/>
      <c r="L110" s="7"/>
      <c r="M110" s="7"/>
      <c r="N110" s="7"/>
      <c r="O110" s="7"/>
      <c r="P110" s="7"/>
      <c r="Q110" s="7"/>
      <c r="R110" s="7"/>
      <c r="S110" s="7"/>
      <c r="T110" s="7"/>
      <c r="U110" s="7"/>
      <c r="V110" s="7"/>
      <c r="W110" s="7"/>
      <c r="X110" s="7"/>
      <c r="Y110" s="7"/>
      <c r="Z110" s="7"/>
      <c r="AA110" s="7"/>
    </row>
    <row r="111" spans="4:27">
      <c r="D111" s="12" t="s">
        <v>9</v>
      </c>
      <c r="E111">
        <f>SQRT(23)</f>
        <v>4.7958315233127191</v>
      </c>
      <c r="F111" s="7">
        <f t="shared" ref="F111:H111" si="10">SQRT(23)</f>
        <v>4.7958315233127191</v>
      </c>
      <c r="G111" s="7">
        <f t="shared" si="10"/>
        <v>4.7958315233127191</v>
      </c>
      <c r="H111" s="7">
        <f t="shared" si="10"/>
        <v>4.7958315233127191</v>
      </c>
      <c r="I111" s="7"/>
      <c r="J111" s="7"/>
      <c r="K111" s="7"/>
      <c r="L111" s="7"/>
      <c r="M111" s="7"/>
      <c r="N111" s="7"/>
      <c r="O111" s="7"/>
      <c r="P111" s="7"/>
      <c r="Q111" s="7"/>
      <c r="R111" s="7"/>
      <c r="S111" s="7"/>
      <c r="T111" s="7"/>
      <c r="U111" s="7"/>
      <c r="V111" s="7"/>
      <c r="W111" s="7"/>
      <c r="X111" s="7"/>
      <c r="Y111" s="7"/>
      <c r="Z111" s="7"/>
      <c r="AA111" s="7"/>
    </row>
    <row r="112" spans="4:27">
      <c r="D112" s="43" t="s">
        <v>485</v>
      </c>
      <c r="E112" s="7">
        <f>E110/E111</f>
        <v>88.867167800246989</v>
      </c>
      <c r="F112" s="7">
        <f t="shared" ref="F112:H112" si="11">F110/F111</f>
        <v>54.967245673748678</v>
      </c>
      <c r="G112" s="7">
        <f t="shared" si="11"/>
        <v>5.0766762106037991E-2</v>
      </c>
      <c r="H112" s="7">
        <f t="shared" si="11"/>
        <v>3.8967601473515516E-2</v>
      </c>
      <c r="I112" s="7"/>
      <c r="J112" s="7"/>
      <c r="K112" s="7"/>
      <c r="L112" s="7"/>
      <c r="M112" s="7"/>
      <c r="N112" s="7"/>
      <c r="O112" s="7"/>
      <c r="P112" s="7"/>
      <c r="Q112" s="7"/>
      <c r="R112" s="7"/>
      <c r="S112" s="7"/>
      <c r="T112" s="7"/>
      <c r="U112" s="7"/>
      <c r="V112" s="7"/>
      <c r="W112" s="7"/>
      <c r="X112" s="7"/>
      <c r="Y112" s="7"/>
      <c r="Z112" s="7"/>
      <c r="AA112" s="7"/>
    </row>
    <row r="113" spans="3:18">
      <c r="C113" s="7"/>
      <c r="D113" s="7"/>
      <c r="E113" s="7"/>
      <c r="F113" s="7"/>
      <c r="G113" s="7"/>
      <c r="H113" s="7"/>
      <c r="I113" s="7"/>
      <c r="J113" s="7"/>
      <c r="K113" s="7"/>
      <c r="L113" s="7"/>
      <c r="M113" s="7"/>
      <c r="N113" s="7"/>
      <c r="O113" s="7"/>
      <c r="P113" s="7"/>
      <c r="Q113" s="7"/>
      <c r="R113" s="7"/>
    </row>
    <row r="114" spans="3:18">
      <c r="C114" s="7"/>
      <c r="D114" s="49" t="s">
        <v>544</v>
      </c>
      <c r="E114" s="7"/>
      <c r="F114" s="7"/>
      <c r="G114" s="7" t="s">
        <v>544</v>
      </c>
      <c r="H114" s="7"/>
      <c r="I114" s="7"/>
      <c r="J114" s="7"/>
      <c r="K114" s="7"/>
      <c r="L114" s="7"/>
      <c r="M114" s="7"/>
      <c r="N114" s="7"/>
      <c r="O114" s="7"/>
      <c r="P114" s="7"/>
      <c r="Q114" s="7"/>
      <c r="R114" s="7"/>
    </row>
    <row r="115" spans="3:18">
      <c r="C115" s="7"/>
      <c r="D115" s="46" t="s">
        <v>10</v>
      </c>
      <c r="E115" s="7"/>
      <c r="F115" s="7"/>
      <c r="G115" s="7" t="s">
        <v>11</v>
      </c>
      <c r="H115" s="7"/>
      <c r="I115" s="7"/>
      <c r="J115" s="7"/>
      <c r="K115" s="7"/>
      <c r="L115" s="7"/>
      <c r="M115" s="7"/>
      <c r="N115" s="7"/>
      <c r="O115" s="7"/>
      <c r="P115" s="7"/>
      <c r="Q115" s="7"/>
      <c r="R115" s="7"/>
    </row>
    <row r="116" spans="3:18">
      <c r="C116" s="7"/>
      <c r="D116" s="7"/>
      <c r="E116" s="7"/>
      <c r="F116" s="7"/>
      <c r="G116" s="7"/>
      <c r="H116" s="7"/>
      <c r="I116" s="7"/>
      <c r="J116" s="7"/>
      <c r="K116" s="7"/>
      <c r="L116" s="7"/>
      <c r="M116" s="7"/>
      <c r="N116" s="7"/>
      <c r="O116" s="7"/>
      <c r="P116" s="7"/>
      <c r="Q116" s="7"/>
      <c r="R116" s="7"/>
    </row>
    <row r="117" spans="3:18">
      <c r="C117" s="7"/>
      <c r="D117" s="7"/>
      <c r="E117" s="7"/>
      <c r="F117" s="7"/>
      <c r="G117" s="7"/>
      <c r="H117" s="7"/>
      <c r="I117" s="7"/>
      <c r="J117" s="7"/>
      <c r="K117" s="7"/>
      <c r="L117" s="7"/>
      <c r="M117" s="7"/>
      <c r="N117" s="7"/>
      <c r="O117" s="7"/>
      <c r="P117" s="7"/>
      <c r="Q117" s="7"/>
      <c r="R117" s="7"/>
    </row>
    <row r="118" spans="3:18">
      <c r="C118" s="7"/>
      <c r="D118" s="7"/>
      <c r="E118" s="7"/>
      <c r="F118" s="7"/>
      <c r="G118" s="7"/>
      <c r="H118" s="7"/>
      <c r="I118" s="7"/>
      <c r="J118" s="7"/>
      <c r="K118" s="7"/>
      <c r="L118" s="7"/>
      <c r="M118" s="7"/>
      <c r="N118" s="7"/>
      <c r="O118" s="7"/>
      <c r="P118" s="7"/>
      <c r="Q118" s="7"/>
      <c r="R118" s="7"/>
    </row>
    <row r="119" spans="3:18">
      <c r="C119" s="7"/>
      <c r="D119" s="7"/>
      <c r="E119" s="7"/>
      <c r="F119" s="7"/>
      <c r="G119" s="7"/>
      <c r="H119" s="7"/>
      <c r="I119" s="7"/>
      <c r="J119" s="7"/>
      <c r="K119" s="7"/>
      <c r="L119" s="7"/>
      <c r="M119" s="7"/>
      <c r="N119" s="7"/>
      <c r="O119" s="7"/>
      <c r="P119" s="7"/>
      <c r="Q119" s="7"/>
      <c r="R119" s="7"/>
    </row>
    <row r="120" spans="3:18">
      <c r="C120" s="7"/>
      <c r="D120" s="7"/>
      <c r="E120" s="7"/>
      <c r="F120" s="7"/>
      <c r="G120" s="7"/>
      <c r="H120" s="7"/>
      <c r="I120" s="7"/>
      <c r="J120" s="7"/>
      <c r="K120" s="7"/>
      <c r="L120" s="7"/>
      <c r="M120" s="7"/>
      <c r="N120" s="7"/>
      <c r="O120" s="7"/>
      <c r="P120" s="7"/>
      <c r="Q120" s="7"/>
      <c r="R120" s="7"/>
    </row>
    <row r="121" spans="3:18">
      <c r="C121" s="7"/>
      <c r="D121" s="7"/>
      <c r="E121" s="7"/>
      <c r="F121" s="7"/>
      <c r="G121" s="7"/>
      <c r="H121" s="7"/>
      <c r="I121" s="7"/>
      <c r="J121" s="7"/>
      <c r="K121" s="7"/>
      <c r="L121" s="7"/>
      <c r="M121" s="7"/>
      <c r="N121" s="7"/>
      <c r="O121" s="7"/>
      <c r="P121" s="7"/>
      <c r="Q121" s="7"/>
      <c r="R121" s="7"/>
    </row>
    <row r="122" spans="3:18">
      <c r="C122" s="7"/>
      <c r="D122" s="7"/>
      <c r="E122" s="7"/>
      <c r="F122" s="7"/>
      <c r="G122" s="7"/>
      <c r="H122" s="7"/>
      <c r="I122" s="7"/>
      <c r="J122" s="7"/>
      <c r="K122" s="7"/>
      <c r="L122" s="7"/>
      <c r="M122" s="7"/>
      <c r="N122" s="7"/>
      <c r="O122" s="7"/>
      <c r="P122" s="7"/>
      <c r="Q122" s="7"/>
      <c r="R122" s="7"/>
    </row>
    <row r="123" spans="3:18">
      <c r="C123" s="7"/>
      <c r="D123" s="7"/>
      <c r="E123" s="7"/>
      <c r="F123" s="7"/>
      <c r="G123" s="7"/>
      <c r="H123" s="7"/>
      <c r="I123" s="7"/>
      <c r="J123" s="7"/>
      <c r="K123" s="7"/>
      <c r="L123" s="7"/>
      <c r="M123" s="7"/>
      <c r="N123" s="7"/>
      <c r="O123" s="7"/>
      <c r="P123" s="7"/>
      <c r="Q123" s="7"/>
      <c r="R123" s="7"/>
    </row>
    <row r="124" spans="3:18">
      <c r="C124" s="7"/>
      <c r="D124" s="7"/>
      <c r="E124" s="7"/>
      <c r="F124" s="7"/>
      <c r="G124" s="7"/>
      <c r="H124" s="7"/>
      <c r="I124" s="7"/>
      <c r="J124" s="7"/>
      <c r="K124" s="7"/>
      <c r="L124" s="7"/>
      <c r="M124" s="7"/>
      <c r="N124" s="7"/>
      <c r="O124" s="7"/>
      <c r="P124" s="7"/>
      <c r="Q124" s="7"/>
      <c r="R124" s="7"/>
    </row>
    <row r="125" spans="3:18">
      <c r="C125" s="7"/>
      <c r="D125" s="7"/>
      <c r="E125" s="7"/>
      <c r="F125" s="7"/>
      <c r="G125" s="7"/>
      <c r="H125" s="7"/>
      <c r="I125" s="7"/>
      <c r="J125" s="7"/>
      <c r="K125" s="7"/>
      <c r="L125" s="7"/>
      <c r="M125" s="7"/>
      <c r="N125" s="7"/>
      <c r="O125" s="7"/>
      <c r="P125" s="7"/>
      <c r="Q125" s="7"/>
      <c r="R125" s="7"/>
    </row>
    <row r="126" spans="3:18">
      <c r="C126" s="7"/>
      <c r="D126" s="7"/>
      <c r="E126" s="7"/>
      <c r="F126" s="7"/>
      <c r="G126" s="7"/>
      <c r="H126" s="7"/>
      <c r="I126" s="7"/>
    </row>
    <row r="127" spans="3:18">
      <c r="C127" s="7"/>
      <c r="D127" s="7"/>
      <c r="E127" s="7"/>
      <c r="F127" s="7"/>
      <c r="G127" s="7"/>
      <c r="H127" s="7"/>
      <c r="I127" s="7"/>
    </row>
    <row r="128" spans="3:18">
      <c r="C128" s="7"/>
      <c r="D128" s="7"/>
      <c r="E128" s="7"/>
      <c r="F128" s="7"/>
      <c r="G128" s="7"/>
      <c r="H128" s="7"/>
      <c r="I128" s="7"/>
    </row>
    <row r="129" spans="3:9">
      <c r="C129" s="7"/>
      <c r="D129" s="7"/>
      <c r="E129" s="7"/>
      <c r="F129" s="7"/>
      <c r="G129" s="7"/>
      <c r="H129" s="7"/>
      <c r="I129" s="7"/>
    </row>
    <row r="130" spans="3:9">
      <c r="C130" s="7"/>
      <c r="D130" s="7"/>
      <c r="E130" s="7"/>
      <c r="F130" s="7"/>
      <c r="G130" s="7"/>
      <c r="H130" s="7"/>
      <c r="I130" s="7"/>
    </row>
    <row r="131" spans="3:9">
      <c r="C131" s="7"/>
      <c r="D131" s="7"/>
      <c r="E131" s="7"/>
      <c r="F131" s="7"/>
      <c r="G131" s="7"/>
      <c r="H131" s="7"/>
      <c r="I131" s="7"/>
    </row>
    <row r="132" spans="3:9">
      <c r="C132" s="7"/>
      <c r="D132" s="7"/>
      <c r="E132" s="7"/>
      <c r="F132" s="7"/>
      <c r="G132" s="7"/>
      <c r="H132" s="7"/>
      <c r="I132" s="7"/>
    </row>
    <row r="133" spans="3:9">
      <c r="C133" s="7"/>
      <c r="D133" s="7"/>
      <c r="E133" s="7"/>
      <c r="F133" s="7"/>
      <c r="G133" s="7"/>
      <c r="H133" s="7"/>
      <c r="I133" s="7"/>
    </row>
    <row r="134" spans="3:9">
      <c r="C134" s="7"/>
      <c r="D134" s="7"/>
      <c r="E134" s="7"/>
      <c r="F134" s="7"/>
      <c r="G134" s="7"/>
      <c r="H134" s="7"/>
      <c r="I134" s="7"/>
    </row>
    <row r="135" spans="3:9">
      <c r="C135" s="7"/>
      <c r="D135" s="7"/>
      <c r="E135" s="7"/>
      <c r="F135" s="7"/>
      <c r="G135" s="7"/>
      <c r="H135" s="7"/>
      <c r="I135" s="7"/>
    </row>
    <row r="136" spans="3:9">
      <c r="C136" s="7"/>
      <c r="D136" s="7"/>
      <c r="E136" s="7"/>
      <c r="F136" s="7"/>
      <c r="G136" s="7"/>
      <c r="H136" s="7"/>
      <c r="I136" s="7"/>
    </row>
    <row r="137" spans="3:9">
      <c r="C137" s="7"/>
      <c r="D137" s="7"/>
      <c r="E137" s="7"/>
      <c r="F137" s="7"/>
      <c r="G137" s="7"/>
      <c r="H137" s="7"/>
      <c r="I137" s="7"/>
    </row>
    <row r="138" spans="3:9">
      <c r="C138" s="7"/>
      <c r="D138" s="7"/>
      <c r="E138" s="7"/>
      <c r="F138" s="7"/>
      <c r="G138" s="7"/>
      <c r="H138" s="7"/>
      <c r="I138" s="7"/>
    </row>
    <row r="139" spans="3:9">
      <c r="C139" s="7"/>
      <c r="D139" s="7"/>
      <c r="E139" s="7"/>
      <c r="F139" s="7"/>
      <c r="G139" s="7"/>
      <c r="H139" s="7"/>
      <c r="I139" s="7"/>
    </row>
    <row r="140" spans="3:9">
      <c r="C140" s="7"/>
      <c r="D140" s="7"/>
      <c r="E140" s="7"/>
      <c r="F140" s="7"/>
      <c r="G140" s="7"/>
      <c r="H140" s="7"/>
      <c r="I140" s="7"/>
    </row>
    <row r="141" spans="3:9">
      <c r="C141" s="7"/>
      <c r="D141" s="7"/>
      <c r="E141" s="7"/>
      <c r="F141" s="7"/>
      <c r="G141" s="7"/>
      <c r="H141" s="7"/>
      <c r="I141" s="7"/>
    </row>
    <row r="142" spans="3:9">
      <c r="C142" s="7"/>
      <c r="D142" s="7"/>
      <c r="E142" s="7"/>
      <c r="F142" s="7"/>
      <c r="G142" s="7"/>
      <c r="H142" s="7"/>
      <c r="I142" s="7"/>
    </row>
    <row r="143" spans="3:9">
      <c r="C143" s="7"/>
      <c r="D143" s="7"/>
      <c r="E143" s="7"/>
      <c r="F143" s="7"/>
      <c r="G143" s="7"/>
      <c r="H143" s="7"/>
      <c r="I143" s="7"/>
    </row>
    <row r="144" spans="3:9">
      <c r="C144" s="7"/>
      <c r="D144" s="7"/>
      <c r="E144" s="7"/>
      <c r="F144" s="7"/>
      <c r="G144" s="7"/>
      <c r="H144" s="7"/>
      <c r="I144" s="7"/>
    </row>
    <row r="145" spans="3:9">
      <c r="C145" s="7"/>
      <c r="D145" s="7"/>
      <c r="E145" s="7"/>
      <c r="F145" s="7"/>
      <c r="G145" s="7"/>
      <c r="H145" s="7"/>
      <c r="I145" s="7"/>
    </row>
    <row r="146" spans="3:9">
      <c r="C146" s="7"/>
      <c r="D146" s="7"/>
      <c r="E146" s="7"/>
      <c r="F146" s="7"/>
      <c r="G146" s="7"/>
      <c r="H146" s="7"/>
      <c r="I146" s="7"/>
    </row>
    <row r="147" spans="3:9">
      <c r="C147" s="7"/>
      <c r="D147" s="7"/>
      <c r="E147" s="7"/>
      <c r="F147" s="7"/>
      <c r="G147" s="7"/>
      <c r="H147" s="7"/>
      <c r="I147" s="7"/>
    </row>
    <row r="148" spans="3:9">
      <c r="C148" s="7"/>
      <c r="D148" s="7"/>
      <c r="E148" s="7"/>
      <c r="F148" s="7"/>
      <c r="G148" s="7"/>
      <c r="H148" s="7"/>
      <c r="I148" s="7"/>
    </row>
    <row r="149" spans="3:9">
      <c r="C149" s="7"/>
      <c r="D149" s="7"/>
      <c r="E149" s="7"/>
      <c r="F149" s="7"/>
      <c r="G149" s="7"/>
      <c r="H149" s="7"/>
      <c r="I149" s="7"/>
    </row>
    <row r="150" spans="3:9">
      <c r="C150" s="7"/>
      <c r="D150" s="7"/>
      <c r="E150" s="7"/>
      <c r="F150" s="7"/>
      <c r="G150" s="7"/>
      <c r="H150" s="7"/>
      <c r="I150" s="7"/>
    </row>
    <row r="151" spans="3:9">
      <c r="C151" s="7"/>
      <c r="D151" s="7"/>
      <c r="E151" s="7"/>
      <c r="F151" s="7"/>
      <c r="G151" s="7"/>
      <c r="H151" s="7"/>
      <c r="I151" s="7"/>
    </row>
    <row r="152" spans="3:9">
      <c r="C152" s="7"/>
      <c r="D152" s="7"/>
      <c r="E152" s="7"/>
      <c r="F152" s="7"/>
      <c r="G152" s="7"/>
      <c r="H152" s="7"/>
      <c r="I152" s="7"/>
    </row>
    <row r="153" spans="3:9">
      <c r="C153" s="7"/>
      <c r="D153" s="7"/>
      <c r="E153" s="7"/>
      <c r="F153" s="7"/>
      <c r="G153" s="7"/>
      <c r="H153" s="7"/>
      <c r="I153" s="7"/>
    </row>
    <row r="154" spans="3:9">
      <c r="C154" s="7"/>
      <c r="D154" s="7"/>
      <c r="E154" s="7"/>
      <c r="F154" s="7"/>
      <c r="G154" s="7"/>
      <c r="H154" s="7"/>
      <c r="I154" s="7"/>
    </row>
    <row r="155" spans="3:9">
      <c r="C155" s="7"/>
      <c r="D155" s="7"/>
      <c r="E155" s="7"/>
      <c r="F155" s="7"/>
      <c r="G155" s="7"/>
      <c r="H155" s="7"/>
      <c r="I155" s="7"/>
    </row>
    <row r="156" spans="3:9">
      <c r="C156" s="7"/>
      <c r="D156" s="7"/>
      <c r="E156" s="7"/>
      <c r="F156" s="7"/>
      <c r="G156" s="7"/>
      <c r="H156" s="7"/>
      <c r="I156" s="7"/>
    </row>
    <row r="157" spans="3:9">
      <c r="C157" s="7"/>
      <c r="D157" s="7"/>
      <c r="E157" s="7"/>
      <c r="F157" s="7"/>
      <c r="G157" s="7"/>
      <c r="H157" s="7"/>
      <c r="I157" s="7"/>
    </row>
    <row r="158" spans="3:9">
      <c r="C158" s="7"/>
      <c r="D158" s="7"/>
      <c r="E158" s="7"/>
      <c r="F158" s="7"/>
      <c r="G158" s="7"/>
      <c r="H158" s="7"/>
      <c r="I158" s="7"/>
    </row>
  </sheetData>
  <phoneticPr fontId="10" type="noConversion"/>
  <pageMargins left="0.75" right="0.75" top="1" bottom="1" header="0.5" footer="0.5"/>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301"/>
  <sheetViews>
    <sheetView topLeftCell="A107" workbookViewId="0">
      <selection activeCell="K116" sqref="K116"/>
    </sheetView>
  </sheetViews>
  <sheetFormatPr baseColWidth="10" defaultRowHeight="13" x14ac:dyDescent="0"/>
  <cols>
    <col min="1" max="2" width="10.7109375" style="7"/>
    <col min="15" max="15" width="10.7109375" style="7"/>
  </cols>
  <sheetData>
    <row r="1" spans="1:21" s="7" customFormat="1">
      <c r="A1" s="23" t="s">
        <v>436</v>
      </c>
      <c r="B1" s="23"/>
      <c r="C1" s="23"/>
      <c r="D1" s="23"/>
      <c r="E1" s="23"/>
    </row>
    <row r="2" spans="1:21" s="7" customFormat="1">
      <c r="B2" s="12"/>
      <c r="C2" s="12"/>
      <c r="D2" s="12"/>
      <c r="E2" s="12"/>
      <c r="F2" s="12"/>
    </row>
    <row r="3" spans="1:21" s="7" customFormat="1"/>
    <row r="4" spans="1:21" s="7" customFormat="1">
      <c r="A4" s="15" t="s">
        <v>1</v>
      </c>
      <c r="B4" s="15"/>
      <c r="C4" s="15"/>
    </row>
    <row r="5" spans="1:21" s="7" customFormat="1">
      <c r="N5"/>
      <c r="O5"/>
      <c r="P5"/>
      <c r="Q5"/>
      <c r="R5"/>
      <c r="S5"/>
      <c r="T5"/>
    </row>
    <row r="6" spans="1:21" s="7" customFormat="1">
      <c r="N6"/>
      <c r="O6"/>
      <c r="P6"/>
      <c r="Q6"/>
      <c r="R6"/>
      <c r="S6"/>
      <c r="T6"/>
    </row>
    <row r="7" spans="1:21">
      <c r="A7" s="14" t="s">
        <v>429</v>
      </c>
      <c r="B7" s="13"/>
      <c r="C7" s="13"/>
      <c r="D7" s="13"/>
      <c r="E7" s="13"/>
      <c r="F7" s="7"/>
      <c r="G7" s="7"/>
      <c r="H7" s="7"/>
      <c r="I7" s="7"/>
      <c r="J7" s="7"/>
      <c r="K7" s="7"/>
      <c r="L7" s="7"/>
      <c r="N7" s="12" t="s">
        <v>435</v>
      </c>
      <c r="O7"/>
      <c r="U7" s="7"/>
    </row>
    <row r="8" spans="1:21">
      <c r="C8" s="7"/>
      <c r="D8" s="37"/>
      <c r="E8" s="56" t="s">
        <v>561</v>
      </c>
      <c r="F8" s="56" t="s">
        <v>562</v>
      </c>
      <c r="G8" s="56" t="s">
        <v>563</v>
      </c>
      <c r="H8" s="56" t="s">
        <v>564</v>
      </c>
      <c r="I8" s="56" t="s">
        <v>565</v>
      </c>
      <c r="J8" s="56" t="s">
        <v>566</v>
      </c>
      <c r="K8" s="56" t="s">
        <v>567</v>
      </c>
      <c r="L8" s="56" t="s">
        <v>568</v>
      </c>
      <c r="M8" s="1" t="s">
        <v>471</v>
      </c>
      <c r="N8" s="10" t="s">
        <v>512</v>
      </c>
      <c r="O8" s="10" t="s">
        <v>469</v>
      </c>
      <c r="P8" s="10" t="s">
        <v>470</v>
      </c>
      <c r="Q8" s="10" t="s">
        <v>511</v>
      </c>
      <c r="R8" s="10" t="s">
        <v>510</v>
      </c>
      <c r="S8" s="10" t="s">
        <v>509</v>
      </c>
      <c r="U8" s="7"/>
    </row>
    <row r="9" spans="1:21">
      <c r="A9" s="7" t="s">
        <v>508</v>
      </c>
      <c r="C9" s="7"/>
      <c r="D9" s="37" t="s">
        <v>506</v>
      </c>
      <c r="E9" s="15">
        <v>1605</v>
      </c>
      <c r="F9" s="15">
        <v>1572</v>
      </c>
      <c r="G9" s="15">
        <v>1348</v>
      </c>
      <c r="H9" s="18">
        <v>3338</v>
      </c>
      <c r="I9" s="15">
        <v>1768</v>
      </c>
      <c r="J9" s="15">
        <v>1223</v>
      </c>
      <c r="K9" s="15">
        <v>2589</v>
      </c>
      <c r="L9" s="15">
        <v>1189</v>
      </c>
      <c r="N9">
        <v>1829</v>
      </c>
      <c r="O9">
        <v>157.28330256921979</v>
      </c>
      <c r="P9">
        <v>754.30422055219685</v>
      </c>
      <c r="Q9">
        <v>1508.6084411043939</v>
      </c>
      <c r="R9" s="3">
        <v>3337.6084411043935</v>
      </c>
      <c r="S9" s="2">
        <v>609.66666666666663</v>
      </c>
      <c r="T9" t="s">
        <v>475</v>
      </c>
      <c r="U9" s="7"/>
    </row>
    <row r="10" spans="1:21">
      <c r="A10" s="3" t="s">
        <v>480</v>
      </c>
      <c r="C10" s="7"/>
      <c r="D10" s="37" t="s">
        <v>505</v>
      </c>
      <c r="E10" s="15">
        <v>3188</v>
      </c>
      <c r="F10" s="15">
        <v>3751</v>
      </c>
      <c r="G10" s="15">
        <v>1627</v>
      </c>
      <c r="H10" s="15">
        <v>2409</v>
      </c>
      <c r="I10" s="44">
        <v>1011</v>
      </c>
      <c r="J10" s="15">
        <v>2747</v>
      </c>
      <c r="K10" s="15">
        <v>1196</v>
      </c>
      <c r="L10" s="15">
        <v>1329</v>
      </c>
      <c r="N10">
        <v>2157.25</v>
      </c>
      <c r="O10">
        <v>211.74697046972267</v>
      </c>
      <c r="P10">
        <v>1015.502795944663</v>
      </c>
      <c r="Q10">
        <v>2031.0055918893272</v>
      </c>
      <c r="R10" s="3">
        <v>4188.2555918893268</v>
      </c>
      <c r="S10" s="2">
        <v>719.08333333333348</v>
      </c>
      <c r="T10" s="42" t="s">
        <v>38</v>
      </c>
      <c r="U10" s="42"/>
    </row>
    <row r="11" spans="1:21">
      <c r="A11" s="2" t="s">
        <v>481</v>
      </c>
      <c r="C11" s="7"/>
      <c r="D11" s="37" t="s">
        <v>504</v>
      </c>
      <c r="E11" s="15">
        <v>3075</v>
      </c>
      <c r="F11" s="15">
        <v>2746</v>
      </c>
      <c r="G11" s="15">
        <v>1840</v>
      </c>
      <c r="H11" s="15">
        <v>1290</v>
      </c>
      <c r="I11" s="15">
        <v>2546</v>
      </c>
      <c r="J11" s="15">
        <v>2764</v>
      </c>
      <c r="K11" s="15">
        <v>1775</v>
      </c>
      <c r="L11" s="15">
        <v>3809</v>
      </c>
      <c r="N11">
        <v>2480.625</v>
      </c>
      <c r="O11">
        <v>169.0079911925958</v>
      </c>
      <c r="P11">
        <v>810.53385185320917</v>
      </c>
      <c r="Q11">
        <v>1621.0677037064181</v>
      </c>
      <c r="R11" s="3">
        <v>4101.6927037064179</v>
      </c>
      <c r="S11" s="2">
        <v>826.875</v>
      </c>
      <c r="U11" s="7"/>
    </row>
    <row r="12" spans="1:21">
      <c r="C12" s="7"/>
      <c r="D12" s="37" t="s">
        <v>503</v>
      </c>
      <c r="E12" s="15">
        <v>1024</v>
      </c>
      <c r="F12" s="15">
        <v>920</v>
      </c>
      <c r="G12" s="15">
        <v>1671</v>
      </c>
      <c r="H12" s="15">
        <v>1106</v>
      </c>
      <c r="I12" s="15">
        <v>833</v>
      </c>
      <c r="J12" s="15">
        <v>1132</v>
      </c>
      <c r="K12" s="15">
        <v>1441</v>
      </c>
      <c r="L12" s="15">
        <v>1240</v>
      </c>
      <c r="N12">
        <v>1170.875</v>
      </c>
      <c r="O12">
        <v>57.497549232135654</v>
      </c>
      <c r="P12">
        <v>275.74855912070126</v>
      </c>
      <c r="Q12">
        <v>551.4971182414024</v>
      </c>
      <c r="R12" s="3">
        <v>1722.3721182414017</v>
      </c>
      <c r="S12" s="2">
        <v>390.29166666666669</v>
      </c>
      <c r="U12" s="7"/>
    </row>
    <row r="13" spans="1:21">
      <c r="C13" s="7"/>
      <c r="D13" s="37" t="s">
        <v>502</v>
      </c>
      <c r="E13" s="44">
        <v>773</v>
      </c>
      <c r="F13" s="44">
        <v>2328</v>
      </c>
      <c r="G13" s="15">
        <v>2156</v>
      </c>
      <c r="H13" s="15">
        <v>2461</v>
      </c>
      <c r="I13" s="15">
        <v>2344</v>
      </c>
      <c r="J13" s="15">
        <v>3496</v>
      </c>
      <c r="K13" s="15">
        <v>1869</v>
      </c>
      <c r="L13" s="15">
        <v>1324</v>
      </c>
      <c r="N13">
        <v>2093.875</v>
      </c>
      <c r="O13">
        <v>169.21372561907674</v>
      </c>
      <c r="P13">
        <v>811.52051950115754</v>
      </c>
      <c r="Q13">
        <v>1623.0410390023148</v>
      </c>
      <c r="R13" s="3">
        <v>3716.9160390023153</v>
      </c>
      <c r="S13" s="2">
        <v>697.95833333333337</v>
      </c>
      <c r="U13" s="7"/>
    </row>
    <row r="14" spans="1:21">
      <c r="C14" s="7"/>
      <c r="D14" s="37" t="s">
        <v>534</v>
      </c>
      <c r="E14" s="44">
        <v>600</v>
      </c>
      <c r="F14" s="44">
        <v>1799</v>
      </c>
      <c r="G14" s="15">
        <v>2343</v>
      </c>
      <c r="H14" s="15">
        <v>2151</v>
      </c>
      <c r="I14" s="15">
        <v>748</v>
      </c>
      <c r="J14" s="15">
        <v>1018</v>
      </c>
      <c r="K14" s="15">
        <v>1152</v>
      </c>
      <c r="L14" s="15">
        <v>1086</v>
      </c>
      <c r="N14">
        <v>1362.125</v>
      </c>
      <c r="O14">
        <v>135.86856260499638</v>
      </c>
      <c r="P14">
        <v>651.6027355682296</v>
      </c>
      <c r="Q14">
        <v>1303.2054711364592</v>
      </c>
      <c r="R14" s="3">
        <v>2665.3304711364594</v>
      </c>
      <c r="S14" s="2">
        <v>454.04166666666669</v>
      </c>
      <c r="U14" s="7"/>
    </row>
    <row r="15" spans="1:21">
      <c r="C15" s="7"/>
      <c r="D15" s="37" t="s">
        <v>533</v>
      </c>
      <c r="E15" s="44">
        <v>1441</v>
      </c>
      <c r="F15" s="44">
        <v>473</v>
      </c>
      <c r="G15" s="15">
        <v>938</v>
      </c>
      <c r="H15" s="15">
        <v>1929</v>
      </c>
      <c r="I15" s="15">
        <v>2045</v>
      </c>
      <c r="J15" s="15">
        <v>1220</v>
      </c>
      <c r="K15" s="15">
        <v>1217</v>
      </c>
      <c r="L15" s="15">
        <v>1100</v>
      </c>
      <c r="N15">
        <v>1295.375</v>
      </c>
      <c r="O15">
        <v>106.86491952387712</v>
      </c>
      <c r="P15">
        <v>512.50614978888643</v>
      </c>
      <c r="Q15">
        <v>1025.0122995777729</v>
      </c>
      <c r="R15" s="3">
        <v>2320.3872995777733</v>
      </c>
      <c r="S15" s="2">
        <v>431.79166666666669</v>
      </c>
      <c r="U15" s="7"/>
    </row>
    <row r="16" spans="1:21">
      <c r="C16" s="7"/>
      <c r="D16" s="37" t="s">
        <v>532</v>
      </c>
      <c r="E16" s="15">
        <v>951</v>
      </c>
      <c r="F16" s="18">
        <v>1947</v>
      </c>
      <c r="G16" s="15">
        <v>983</v>
      </c>
      <c r="H16" s="15">
        <v>1219</v>
      </c>
      <c r="I16" s="15">
        <v>884</v>
      </c>
      <c r="J16" s="15">
        <v>1235</v>
      </c>
      <c r="K16" s="15">
        <v>1045</v>
      </c>
      <c r="L16" s="15">
        <v>830</v>
      </c>
      <c r="N16">
        <v>1136.75</v>
      </c>
      <c r="O16">
        <v>74.661201644869749</v>
      </c>
      <c r="P16">
        <v>358.06254441687378</v>
      </c>
      <c r="Q16">
        <v>716.12508883374755</v>
      </c>
      <c r="R16" s="3">
        <v>1852.8750888337479</v>
      </c>
      <c r="S16" s="2">
        <v>378.91666666666669</v>
      </c>
      <c r="U16" s="7"/>
    </row>
    <row r="17" spans="3:21">
      <c r="C17" s="7"/>
      <c r="D17" s="37" t="s">
        <v>531</v>
      </c>
      <c r="E17" s="19">
        <v>1363</v>
      </c>
      <c r="F17" s="44">
        <v>1801</v>
      </c>
      <c r="G17" s="44">
        <v>1760</v>
      </c>
      <c r="H17" s="15">
        <v>8729</v>
      </c>
      <c r="I17" s="15">
        <v>4890</v>
      </c>
      <c r="J17" s="44">
        <v>2105</v>
      </c>
      <c r="K17" s="15">
        <v>4761</v>
      </c>
      <c r="L17" s="18">
        <v>15147</v>
      </c>
      <c r="N17">
        <v>5069.5</v>
      </c>
      <c r="O17">
        <v>994.51172201105362</v>
      </c>
      <c r="P17">
        <v>4769.5106667246282</v>
      </c>
      <c r="Q17">
        <v>9539.0213334492528</v>
      </c>
      <c r="R17" s="3">
        <v>14608.521333449247</v>
      </c>
      <c r="S17" s="2">
        <v>1689.8333333333326</v>
      </c>
      <c r="U17" s="7"/>
    </row>
    <row r="18" spans="3:21">
      <c r="C18" s="7"/>
      <c r="D18" s="37" t="s">
        <v>530</v>
      </c>
      <c r="E18" s="15">
        <v>1804</v>
      </c>
      <c r="F18" s="15">
        <v>1264</v>
      </c>
      <c r="G18" s="15">
        <v>835</v>
      </c>
      <c r="H18" s="15">
        <v>1388</v>
      </c>
      <c r="I18" s="15">
        <v>730</v>
      </c>
      <c r="J18" s="15">
        <v>1648</v>
      </c>
      <c r="K18" s="15">
        <v>1117</v>
      </c>
      <c r="L18" s="15">
        <v>1423</v>
      </c>
      <c r="N18">
        <v>1276.125</v>
      </c>
      <c r="O18">
        <v>77.593577045769479</v>
      </c>
      <c r="P18">
        <v>372.12572280269546</v>
      </c>
      <c r="Q18">
        <v>744.25144560539104</v>
      </c>
      <c r="R18" s="3">
        <v>2020.3764456053907</v>
      </c>
      <c r="S18" s="2">
        <v>425.375</v>
      </c>
      <c r="U18" s="7"/>
    </row>
    <row r="19" spans="3:21">
      <c r="C19" s="7"/>
      <c r="D19" s="37" t="s">
        <v>529</v>
      </c>
      <c r="E19" s="44">
        <v>3101</v>
      </c>
      <c r="F19" s="44">
        <v>938</v>
      </c>
      <c r="G19" s="44">
        <v>1161</v>
      </c>
      <c r="H19" s="44">
        <v>2663</v>
      </c>
      <c r="I19" s="44">
        <v>1208</v>
      </c>
      <c r="J19" s="44">
        <v>3451</v>
      </c>
      <c r="K19" s="44">
        <v>5076</v>
      </c>
      <c r="L19" s="44">
        <v>2056</v>
      </c>
      <c r="N19">
        <v>2456.75</v>
      </c>
      <c r="O19">
        <v>295.01181679669952</v>
      </c>
      <c r="P19">
        <v>1414.8269707433692</v>
      </c>
      <c r="Q19">
        <v>2829.6539414867366</v>
      </c>
      <c r="R19" s="3">
        <v>5286.4039414867375</v>
      </c>
      <c r="S19" s="2">
        <v>818.91666666666663</v>
      </c>
      <c r="U19" s="7"/>
    </row>
    <row r="20" spans="3:21">
      <c r="C20" s="7"/>
      <c r="D20" s="37" t="s">
        <v>528</v>
      </c>
      <c r="E20" s="15">
        <v>1868</v>
      </c>
      <c r="F20" s="15">
        <v>2443</v>
      </c>
      <c r="G20" s="15">
        <v>983</v>
      </c>
      <c r="H20" s="15">
        <v>2016</v>
      </c>
      <c r="I20" s="15">
        <v>1544</v>
      </c>
      <c r="J20" s="18">
        <v>3784</v>
      </c>
      <c r="K20" s="15">
        <v>1429</v>
      </c>
      <c r="L20" s="15">
        <v>1596</v>
      </c>
      <c r="N20">
        <v>1957.875</v>
      </c>
      <c r="O20">
        <v>178.22225769147352</v>
      </c>
      <c r="P20">
        <v>854.72392159273113</v>
      </c>
      <c r="Q20">
        <v>1709.4478431854623</v>
      </c>
      <c r="R20" s="3">
        <v>3667.3228431854618</v>
      </c>
      <c r="S20" s="2">
        <v>652.625</v>
      </c>
      <c r="U20" s="7"/>
    </row>
    <row r="21" spans="3:21">
      <c r="C21" s="7"/>
      <c r="D21" s="37" t="s">
        <v>527</v>
      </c>
      <c r="E21" s="15">
        <v>3558</v>
      </c>
      <c r="F21" s="44">
        <v>1575</v>
      </c>
      <c r="G21" s="44">
        <v>1399</v>
      </c>
      <c r="H21" s="44">
        <v>5322</v>
      </c>
      <c r="I21" s="44">
        <v>2146</v>
      </c>
      <c r="J21" s="44">
        <v>4124</v>
      </c>
      <c r="K21" s="44">
        <v>2155</v>
      </c>
      <c r="L21" s="44">
        <v>4341</v>
      </c>
      <c r="N21">
        <v>3077.5</v>
      </c>
      <c r="O21">
        <v>302.71875720333708</v>
      </c>
      <c r="P21">
        <v>1451.7881584938129</v>
      </c>
      <c r="Q21">
        <v>2903.5763169876263</v>
      </c>
      <c r="R21" s="3">
        <v>5981.0763169876263</v>
      </c>
      <c r="S21" s="2">
        <v>1025.8333333333326</v>
      </c>
      <c r="U21" s="7"/>
    </row>
    <row r="22" spans="3:21">
      <c r="C22" s="7"/>
      <c r="D22" s="37" t="s">
        <v>526</v>
      </c>
      <c r="E22" s="15">
        <v>1473</v>
      </c>
      <c r="F22" s="44">
        <v>2523</v>
      </c>
      <c r="G22" s="44">
        <v>1505</v>
      </c>
      <c r="H22" s="44">
        <v>2312</v>
      </c>
      <c r="I22" s="44">
        <v>1118</v>
      </c>
      <c r="J22" s="44">
        <v>4788</v>
      </c>
      <c r="K22" s="44">
        <v>2669</v>
      </c>
      <c r="L22" s="44">
        <v>4195</v>
      </c>
      <c r="N22">
        <v>2572.875</v>
      </c>
      <c r="O22">
        <v>273.97006313992483</v>
      </c>
      <c r="P22">
        <v>1313.9142652504279</v>
      </c>
      <c r="Q22">
        <v>2627.8285305008553</v>
      </c>
      <c r="R22" s="3">
        <v>5200.7035305008567</v>
      </c>
      <c r="S22" s="2">
        <v>857.625</v>
      </c>
      <c r="U22" s="7"/>
    </row>
    <row r="23" spans="3:21">
      <c r="C23" s="7"/>
      <c r="D23" s="37" t="s">
        <v>525</v>
      </c>
      <c r="E23" s="15">
        <v>948</v>
      </c>
      <c r="F23" s="15">
        <v>990</v>
      </c>
      <c r="G23" s="15">
        <v>930</v>
      </c>
      <c r="H23" s="15">
        <v>1275</v>
      </c>
      <c r="I23" s="15">
        <v>1031</v>
      </c>
      <c r="J23" s="15">
        <v>1334</v>
      </c>
      <c r="K23" s="15">
        <v>792</v>
      </c>
      <c r="L23" s="15">
        <v>903</v>
      </c>
      <c r="N23">
        <v>1025.375</v>
      </c>
      <c r="O23">
        <v>38.879322371596636</v>
      </c>
      <c r="P23">
        <v>186.45867983474059</v>
      </c>
      <c r="Q23">
        <v>372.91735966948107</v>
      </c>
      <c r="R23" s="3">
        <v>1398.2923596694809</v>
      </c>
      <c r="S23" s="2">
        <v>341.79166666666669</v>
      </c>
      <c r="U23" s="7"/>
    </row>
    <row r="24" spans="3:21">
      <c r="C24" s="7"/>
      <c r="D24" s="37" t="s">
        <v>524</v>
      </c>
      <c r="E24" s="44">
        <v>907</v>
      </c>
      <c r="F24" s="44">
        <v>986</v>
      </c>
      <c r="G24" s="44">
        <v>1140</v>
      </c>
      <c r="H24" s="18">
        <v>5377</v>
      </c>
      <c r="I24" s="15">
        <v>1223</v>
      </c>
      <c r="J24" s="15">
        <v>1128</v>
      </c>
      <c r="K24" s="15">
        <v>3339</v>
      </c>
      <c r="L24" s="15">
        <v>1421</v>
      </c>
      <c r="N24">
        <v>1940.125</v>
      </c>
      <c r="O24">
        <v>332.7858027740221</v>
      </c>
      <c r="P24">
        <v>1595.984643454585</v>
      </c>
      <c r="Q24">
        <v>3191.9692869091691</v>
      </c>
      <c r="R24" s="3">
        <v>5132.0942869091687</v>
      </c>
      <c r="S24" s="2">
        <v>646.70833333333348</v>
      </c>
      <c r="U24" s="7"/>
    </row>
    <row r="25" spans="3:21">
      <c r="C25" s="7"/>
      <c r="D25" s="37" t="s">
        <v>523</v>
      </c>
      <c r="E25" s="44">
        <v>1824</v>
      </c>
      <c r="F25" s="44">
        <v>5955</v>
      </c>
      <c r="G25" s="44">
        <v>1101</v>
      </c>
      <c r="H25" s="44">
        <v>1294</v>
      </c>
      <c r="I25" s="19">
        <v>957</v>
      </c>
      <c r="J25" s="44">
        <v>5574</v>
      </c>
      <c r="K25" s="44">
        <v>1196</v>
      </c>
      <c r="L25" s="44">
        <v>5207</v>
      </c>
      <c r="N25">
        <v>2888.5</v>
      </c>
      <c r="O25">
        <v>469.28497215782193</v>
      </c>
      <c r="P25">
        <v>2250.6116628914147</v>
      </c>
      <c r="Q25">
        <v>4501.2233257828284</v>
      </c>
      <c r="R25" s="3">
        <v>7389.7233257828284</v>
      </c>
      <c r="S25" s="2">
        <v>962.83333333333337</v>
      </c>
      <c r="U25" s="7"/>
    </row>
    <row r="26" spans="3:21">
      <c r="C26" s="7"/>
      <c r="D26" s="37" t="s">
        <v>522</v>
      </c>
      <c r="E26" s="15">
        <v>2241</v>
      </c>
      <c r="F26" s="15">
        <v>1724</v>
      </c>
      <c r="G26" s="15">
        <v>2576</v>
      </c>
      <c r="H26" s="15">
        <v>2693</v>
      </c>
      <c r="I26" s="15">
        <v>1128</v>
      </c>
      <c r="J26" s="15">
        <v>2530</v>
      </c>
      <c r="K26" s="15">
        <v>1765</v>
      </c>
      <c r="L26" s="15">
        <v>2369</v>
      </c>
      <c r="N26">
        <v>2128.25</v>
      </c>
      <c r="O26">
        <v>112.7677627825496</v>
      </c>
      <c r="P26">
        <v>540.815191566002</v>
      </c>
      <c r="Q26">
        <v>1081.630383132004</v>
      </c>
      <c r="R26" s="3">
        <v>3209.8803831320042</v>
      </c>
      <c r="S26" s="2">
        <v>709.41666666666663</v>
      </c>
      <c r="U26" s="7"/>
    </row>
    <row r="27" spans="3:21">
      <c r="C27" s="7"/>
      <c r="D27" s="37" t="s">
        <v>521</v>
      </c>
      <c r="E27" s="15">
        <v>2270</v>
      </c>
      <c r="F27" s="44">
        <v>2064</v>
      </c>
      <c r="G27" s="44">
        <v>1828</v>
      </c>
      <c r="H27" s="44">
        <v>5429</v>
      </c>
      <c r="I27" s="44">
        <v>1804</v>
      </c>
      <c r="J27" s="44">
        <v>1197</v>
      </c>
      <c r="K27" s="44">
        <v>4676</v>
      </c>
      <c r="L27" s="44">
        <v>1816</v>
      </c>
      <c r="N27">
        <v>2635.5</v>
      </c>
      <c r="O27">
        <v>320.24637254844083</v>
      </c>
      <c r="P27">
        <v>1535.8476486943619</v>
      </c>
      <c r="Q27">
        <v>3071.6952973887242</v>
      </c>
      <c r="R27" s="3">
        <v>5707.1952973887237</v>
      </c>
      <c r="S27" s="2">
        <v>878.5</v>
      </c>
      <c r="U27" s="7"/>
    </row>
    <row r="28" spans="3:21">
      <c r="C28" s="7"/>
      <c r="D28" s="37" t="s">
        <v>520</v>
      </c>
      <c r="E28" s="15">
        <v>877</v>
      </c>
      <c r="F28" s="44">
        <v>1217</v>
      </c>
      <c r="G28" s="44">
        <v>820</v>
      </c>
      <c r="H28" s="44">
        <v>982</v>
      </c>
      <c r="I28" s="44">
        <v>558</v>
      </c>
      <c r="J28" s="44">
        <v>1266</v>
      </c>
      <c r="K28" s="44">
        <v>587</v>
      </c>
      <c r="L28" s="44">
        <v>1001</v>
      </c>
      <c r="N28">
        <v>913.5</v>
      </c>
      <c r="O28">
        <v>54.131998780069694</v>
      </c>
      <c r="P28">
        <v>259.60794616938387</v>
      </c>
      <c r="Q28">
        <v>519.21589233876784</v>
      </c>
      <c r="R28" s="3">
        <v>1432.7158923387681</v>
      </c>
      <c r="S28" s="2">
        <v>304.5</v>
      </c>
      <c r="U28" s="7"/>
    </row>
    <row r="29" spans="3:21">
      <c r="C29" s="7"/>
      <c r="D29" s="37" t="s">
        <v>519</v>
      </c>
      <c r="E29" s="15">
        <v>1066</v>
      </c>
      <c r="F29" s="44">
        <v>2375</v>
      </c>
      <c r="G29" s="44">
        <v>2780</v>
      </c>
      <c r="H29" s="44">
        <v>3818</v>
      </c>
      <c r="I29" s="44">
        <v>963</v>
      </c>
      <c r="J29" s="44">
        <v>1005</v>
      </c>
      <c r="K29" s="44">
        <v>1655</v>
      </c>
      <c r="L29" s="44">
        <v>2590</v>
      </c>
      <c r="N29">
        <v>2031.5</v>
      </c>
      <c r="O29">
        <v>215.12795556849591</v>
      </c>
      <c r="P29">
        <v>1031.7174308612109</v>
      </c>
      <c r="Q29">
        <v>2063.4348617224205</v>
      </c>
      <c r="R29" s="3">
        <v>4094.9348617224205</v>
      </c>
      <c r="S29" s="2">
        <v>677.16666666666663</v>
      </c>
      <c r="U29" s="7"/>
    </row>
    <row r="30" spans="3:21">
      <c r="C30" s="7"/>
      <c r="D30" s="37" t="s">
        <v>518</v>
      </c>
      <c r="E30" s="18">
        <v>18304</v>
      </c>
      <c r="F30" s="44">
        <v>1915</v>
      </c>
      <c r="G30" s="44">
        <v>3590</v>
      </c>
      <c r="H30" s="19">
        <v>1078</v>
      </c>
      <c r="I30" s="44">
        <v>2979</v>
      </c>
      <c r="J30" s="44">
        <v>2272</v>
      </c>
      <c r="K30" s="44">
        <v>5264</v>
      </c>
      <c r="L30" s="44">
        <v>6431</v>
      </c>
      <c r="N30">
        <v>5229.125</v>
      </c>
      <c r="O30">
        <v>1161.2472435766149</v>
      </c>
      <c r="P30">
        <v>5569.1461371047335</v>
      </c>
      <c r="Q30">
        <v>11138.292274209471</v>
      </c>
      <c r="R30" s="3">
        <v>16367.417274209469</v>
      </c>
      <c r="S30" s="2">
        <v>1743.0416666666672</v>
      </c>
      <c r="U30" s="7"/>
    </row>
    <row r="31" spans="3:21">
      <c r="C31" s="7"/>
      <c r="D31" s="37" t="s">
        <v>517</v>
      </c>
      <c r="E31" s="15">
        <v>1849</v>
      </c>
      <c r="F31" s="15">
        <v>1381</v>
      </c>
      <c r="G31" s="15">
        <v>1531</v>
      </c>
      <c r="H31" s="15">
        <v>815</v>
      </c>
      <c r="I31" s="15">
        <v>1185</v>
      </c>
      <c r="J31" s="15">
        <v>1724</v>
      </c>
      <c r="K31" s="15">
        <v>2328</v>
      </c>
      <c r="L31" s="15">
        <v>831</v>
      </c>
      <c r="N31">
        <v>1455.5</v>
      </c>
      <c r="O31">
        <v>107.85462956226041</v>
      </c>
      <c r="P31">
        <v>517.25263238990431</v>
      </c>
      <c r="Q31">
        <v>1034.5052647798091</v>
      </c>
      <c r="R31" s="3">
        <v>2490.0052647798088</v>
      </c>
      <c r="S31" s="2">
        <v>485.16666666666669</v>
      </c>
      <c r="U31" s="7"/>
    </row>
    <row r="32" spans="3:21">
      <c r="O32"/>
    </row>
    <row r="33" spans="1:35">
      <c r="D33" s="1" t="s">
        <v>477</v>
      </c>
      <c r="E33">
        <f>AVERAGE(E9:E31)</f>
        <v>2439.5652173913045</v>
      </c>
      <c r="F33" s="7">
        <f t="shared" ref="F33:H33" si="0">AVERAGE(F9:F31)</f>
        <v>1942.9130434782608</v>
      </c>
      <c r="G33" s="7">
        <f t="shared" si="0"/>
        <v>1601.9565217391305</v>
      </c>
      <c r="H33" s="7">
        <f t="shared" si="0"/>
        <v>2656.2608695652175</v>
      </c>
      <c r="I33" s="7">
        <f>AVERAGE(I9:I31)</f>
        <v>1549.695652173913</v>
      </c>
      <c r="J33" s="7">
        <f>AVERAGE(J9:J31)</f>
        <v>2294.1304347826085</v>
      </c>
      <c r="K33" s="7">
        <f>AVERAGE(K9:K31)</f>
        <v>2221.4347826086955</v>
      </c>
      <c r="L33" s="7">
        <f>AVERAGE(L9:L31)</f>
        <v>2749.304347826087</v>
      </c>
      <c r="O33" s="47" t="s">
        <v>473</v>
      </c>
      <c r="P33" s="47"/>
    </row>
    <row r="34" spans="1:35">
      <c r="D34" s="1" t="s">
        <v>499</v>
      </c>
      <c r="E34">
        <f>STDEV(E9:E31)</f>
        <v>3560.7002098168446</v>
      </c>
      <c r="F34" s="7">
        <f t="shared" ref="F34:H34" si="1">STDEV(F9:F31)</f>
        <v>1141.2494314662918</v>
      </c>
      <c r="G34" s="7">
        <f t="shared" si="1"/>
        <v>704.54004843010694</v>
      </c>
      <c r="H34" s="7">
        <f t="shared" si="1"/>
        <v>1938.7748994331282</v>
      </c>
      <c r="I34" s="7">
        <f>STDEV(I9:I31)</f>
        <v>971.58836377171622</v>
      </c>
      <c r="J34" s="7">
        <f>STDEV(J9:J31)</f>
        <v>1334.7523196985692</v>
      </c>
      <c r="K34" s="7">
        <f>STDEV(K9:K31)</f>
        <v>1432.4794723608354</v>
      </c>
      <c r="L34" s="7">
        <f>STDEV(L9:L31)</f>
        <v>3115.1896109631857</v>
      </c>
      <c r="O34">
        <v>4.7958315233127182</v>
      </c>
    </row>
    <row r="35" spans="1:35">
      <c r="D35" s="1" t="s">
        <v>501</v>
      </c>
      <c r="E35">
        <f>SQRT(23)</f>
        <v>4.7958315233127191</v>
      </c>
      <c r="F35" s="7">
        <f t="shared" ref="F35:L35" si="2">SQRT(23)</f>
        <v>4.7958315233127191</v>
      </c>
      <c r="G35" s="7">
        <f t="shared" si="2"/>
        <v>4.7958315233127191</v>
      </c>
      <c r="H35" s="7">
        <f t="shared" si="2"/>
        <v>4.7958315233127191</v>
      </c>
      <c r="I35" s="7">
        <f t="shared" si="2"/>
        <v>4.7958315233127191</v>
      </c>
      <c r="J35" s="7">
        <f t="shared" si="2"/>
        <v>4.7958315233127191</v>
      </c>
      <c r="K35" s="7">
        <f t="shared" si="2"/>
        <v>4.7958315233127191</v>
      </c>
      <c r="L35" s="7">
        <f t="shared" si="2"/>
        <v>4.7958315233127191</v>
      </c>
      <c r="O35"/>
    </row>
    <row r="36" spans="1:35">
      <c r="D36" s="1" t="s">
        <v>500</v>
      </c>
      <c r="E36">
        <f>E33/E35</f>
        <v>508.68451185836813</v>
      </c>
      <c r="F36" s="7">
        <f t="shared" ref="F36:H36" si="3">F33/F35</f>
        <v>405.12537482471743</v>
      </c>
      <c r="G36" s="7">
        <f t="shared" si="3"/>
        <v>334.03102547534439</v>
      </c>
      <c r="H36" s="7">
        <f t="shared" si="3"/>
        <v>553.86867880012721</v>
      </c>
      <c r="I36" s="7">
        <f>I33/I35</f>
        <v>323.13388087983986</v>
      </c>
      <c r="J36" s="7">
        <f>J33/J35</f>
        <v>478.35926337919784</v>
      </c>
      <c r="K36" s="7">
        <f>K33/K35</f>
        <v>463.20117206165742</v>
      </c>
      <c r="L36" s="7">
        <f>L33/L35</f>
        <v>573.26958515152467</v>
      </c>
      <c r="O36"/>
    </row>
    <row r="42" spans="1:35">
      <c r="A42" s="14" t="s">
        <v>430</v>
      </c>
      <c r="B42" s="13"/>
      <c r="C42" s="13"/>
      <c r="D42" s="13"/>
      <c r="E42" s="13"/>
      <c r="F42" s="13"/>
      <c r="G42" s="7"/>
      <c r="H42" s="7"/>
      <c r="I42" s="7"/>
      <c r="J42" s="7"/>
      <c r="K42" s="7"/>
      <c r="L42" s="7"/>
      <c r="M42" s="7"/>
      <c r="N42" s="7"/>
      <c r="P42" s="7"/>
      <c r="Q42" s="7"/>
      <c r="R42" s="7"/>
      <c r="S42" s="7"/>
      <c r="T42" s="7"/>
      <c r="U42" s="7"/>
      <c r="AH42" s="7"/>
      <c r="AI42" s="7"/>
    </row>
    <row r="43" spans="1:35">
      <c r="C43" s="7"/>
      <c r="D43" s="7"/>
      <c r="E43" s="7"/>
      <c r="F43" s="7"/>
      <c r="G43" s="7"/>
      <c r="H43" s="7"/>
      <c r="I43" s="7"/>
      <c r="J43" s="7"/>
      <c r="K43" s="7"/>
      <c r="L43" s="7"/>
      <c r="M43" s="7"/>
      <c r="N43" s="7"/>
      <c r="P43" s="7"/>
      <c r="Q43" s="7"/>
      <c r="R43" s="7"/>
      <c r="S43" s="7"/>
      <c r="T43" s="7"/>
      <c r="U43" s="7"/>
      <c r="AH43" s="7"/>
      <c r="AI43" s="7"/>
    </row>
    <row r="44" spans="1:35">
      <c r="C44" s="7"/>
      <c r="D44" s="7"/>
      <c r="E44" s="7"/>
      <c r="F44" s="7"/>
      <c r="G44" s="7"/>
      <c r="H44" s="7"/>
      <c r="I44" s="7"/>
      <c r="J44" s="7"/>
      <c r="K44" s="7"/>
      <c r="L44" s="7"/>
      <c r="M44" s="7"/>
      <c r="N44" s="7"/>
      <c r="P44" s="7"/>
      <c r="Q44" s="7"/>
      <c r="R44" s="7"/>
      <c r="S44" s="7"/>
      <c r="T44" s="7"/>
      <c r="U44" s="7"/>
      <c r="AH44" s="7"/>
      <c r="AI44" s="7"/>
    </row>
    <row r="45" spans="1:35">
      <c r="C45" s="7" t="s">
        <v>544</v>
      </c>
      <c r="D45" s="7"/>
      <c r="E45" s="7" t="s">
        <v>31</v>
      </c>
      <c r="F45" s="7"/>
      <c r="G45" s="7"/>
      <c r="H45" s="7"/>
      <c r="I45" s="7" t="s">
        <v>32</v>
      </c>
      <c r="J45" s="7"/>
      <c r="K45" s="7"/>
      <c r="L45" s="7"/>
      <c r="O45"/>
      <c r="P45" s="7"/>
      <c r="Q45" s="7"/>
      <c r="R45" s="7"/>
      <c r="S45" s="7"/>
      <c r="T45" s="7"/>
      <c r="U45" s="7"/>
    </row>
    <row r="46" spans="1:35">
      <c r="C46" s="7" t="s">
        <v>544</v>
      </c>
      <c r="D46" s="1"/>
      <c r="E46" s="56" t="s">
        <v>561</v>
      </c>
      <c r="F46" s="56" t="s">
        <v>562</v>
      </c>
      <c r="G46" s="56" t="s">
        <v>563</v>
      </c>
      <c r="H46" s="56" t="s">
        <v>564</v>
      </c>
      <c r="I46" s="56" t="s">
        <v>565</v>
      </c>
      <c r="J46" s="56" t="s">
        <v>566</v>
      </c>
      <c r="K46" s="56" t="s">
        <v>567</v>
      </c>
      <c r="L46" s="56" t="s">
        <v>568</v>
      </c>
      <c r="M46" s="1" t="s">
        <v>491</v>
      </c>
      <c r="N46" s="16" t="s">
        <v>432</v>
      </c>
      <c r="P46" s="7"/>
      <c r="Q46" s="7"/>
      <c r="R46" s="7"/>
      <c r="S46" s="7"/>
      <c r="T46" s="7"/>
      <c r="U46" s="7"/>
    </row>
    <row r="47" spans="1:35">
      <c r="A47" s="7" t="s">
        <v>431</v>
      </c>
      <c r="C47" s="7" t="s">
        <v>544</v>
      </c>
      <c r="D47" s="1" t="s">
        <v>506</v>
      </c>
      <c r="E47" s="15">
        <v>1605</v>
      </c>
      <c r="F47" s="15">
        <v>1572</v>
      </c>
      <c r="G47" s="15">
        <v>1348</v>
      </c>
      <c r="H47" s="18">
        <v>1829</v>
      </c>
      <c r="I47" s="15">
        <v>1768</v>
      </c>
      <c r="J47" s="15">
        <v>1223</v>
      </c>
      <c r="K47" s="15">
        <v>2589</v>
      </c>
      <c r="L47" s="15">
        <v>1189</v>
      </c>
      <c r="N47">
        <v>1829</v>
      </c>
      <c r="P47" s="7"/>
      <c r="Q47" s="7"/>
      <c r="R47" s="7"/>
      <c r="S47" s="7"/>
      <c r="T47" s="7"/>
      <c r="U47" s="7"/>
    </row>
    <row r="48" spans="1:35">
      <c r="A48" s="3" t="s">
        <v>482</v>
      </c>
      <c r="C48" s="7"/>
      <c r="D48" s="1" t="s">
        <v>505</v>
      </c>
      <c r="E48" s="15">
        <v>3188</v>
      </c>
      <c r="F48" s="15">
        <v>3751</v>
      </c>
      <c r="G48" s="15">
        <v>1627</v>
      </c>
      <c r="H48" s="15">
        <v>2409</v>
      </c>
      <c r="I48" s="44">
        <v>1011</v>
      </c>
      <c r="J48" s="15">
        <v>2747</v>
      </c>
      <c r="K48" s="15">
        <v>1196</v>
      </c>
      <c r="L48" s="15">
        <v>1329</v>
      </c>
      <c r="N48">
        <v>2157.25</v>
      </c>
      <c r="P48" s="7"/>
      <c r="Q48" s="7"/>
      <c r="R48" s="7"/>
      <c r="S48" s="7"/>
      <c r="T48" s="7"/>
      <c r="U48" s="7"/>
    </row>
    <row r="49" spans="1:24">
      <c r="A49" s="2" t="s">
        <v>483</v>
      </c>
      <c r="C49" s="7"/>
      <c r="D49" s="1" t="s">
        <v>504</v>
      </c>
      <c r="E49" s="15">
        <v>3075</v>
      </c>
      <c r="F49" s="15">
        <v>2746</v>
      </c>
      <c r="G49" s="15">
        <v>1840</v>
      </c>
      <c r="H49" s="15">
        <v>1290</v>
      </c>
      <c r="I49" s="15">
        <v>2546</v>
      </c>
      <c r="J49" s="15">
        <v>2764</v>
      </c>
      <c r="K49" s="15">
        <v>1775</v>
      </c>
      <c r="L49" s="15">
        <v>3809</v>
      </c>
      <c r="N49">
        <v>2480.625</v>
      </c>
      <c r="P49" s="7"/>
      <c r="Q49" s="7"/>
      <c r="R49" s="7"/>
      <c r="S49" s="7"/>
      <c r="T49" s="7"/>
      <c r="U49" s="7"/>
    </row>
    <row r="50" spans="1:24">
      <c r="C50" s="7"/>
      <c r="D50" s="1" t="s">
        <v>503</v>
      </c>
      <c r="E50" s="15">
        <v>1024</v>
      </c>
      <c r="F50" s="15">
        <v>920</v>
      </c>
      <c r="G50" s="15">
        <v>1671</v>
      </c>
      <c r="H50" s="15">
        <v>1106</v>
      </c>
      <c r="I50" s="15">
        <v>833</v>
      </c>
      <c r="J50" s="15">
        <v>1132</v>
      </c>
      <c r="K50" s="15">
        <v>1441</v>
      </c>
      <c r="L50" s="15">
        <v>1240</v>
      </c>
      <c r="N50">
        <v>1170.875</v>
      </c>
      <c r="P50" s="7"/>
      <c r="Q50" s="7"/>
      <c r="R50" s="7"/>
      <c r="S50" s="7"/>
      <c r="T50" s="7"/>
      <c r="U50" s="7"/>
    </row>
    <row r="51" spans="1:24">
      <c r="C51" s="7"/>
      <c r="D51" s="1" t="s">
        <v>502</v>
      </c>
      <c r="E51" s="44">
        <v>773</v>
      </c>
      <c r="F51" s="44">
        <v>2328</v>
      </c>
      <c r="G51" s="15">
        <v>2156</v>
      </c>
      <c r="H51" s="15">
        <v>2461</v>
      </c>
      <c r="I51" s="15">
        <v>2344</v>
      </c>
      <c r="J51" s="15">
        <v>3496</v>
      </c>
      <c r="K51" s="15">
        <v>1869</v>
      </c>
      <c r="L51" s="15">
        <v>1324</v>
      </c>
      <c r="N51">
        <v>2093.875</v>
      </c>
      <c r="P51" s="7"/>
      <c r="Q51" s="7"/>
      <c r="R51" s="7"/>
      <c r="S51" s="7"/>
      <c r="T51" s="7"/>
      <c r="U51" s="7"/>
    </row>
    <row r="52" spans="1:24">
      <c r="C52" s="7"/>
      <c r="D52" s="1" t="s">
        <v>534</v>
      </c>
      <c r="E52" s="44">
        <v>600</v>
      </c>
      <c r="F52" s="44">
        <v>1799</v>
      </c>
      <c r="G52" s="15">
        <v>2343</v>
      </c>
      <c r="H52" s="15">
        <v>2151</v>
      </c>
      <c r="I52" s="15">
        <v>748</v>
      </c>
      <c r="J52" s="15">
        <v>1018</v>
      </c>
      <c r="K52" s="15">
        <v>1152</v>
      </c>
      <c r="L52" s="15">
        <v>1086</v>
      </c>
      <c r="N52">
        <v>1362.125</v>
      </c>
      <c r="P52" s="7"/>
      <c r="Q52" s="7"/>
      <c r="R52" s="7"/>
      <c r="S52" s="7"/>
      <c r="T52" s="7"/>
      <c r="U52" s="7"/>
    </row>
    <row r="53" spans="1:24">
      <c r="C53" s="7"/>
      <c r="D53" s="1" t="s">
        <v>533</v>
      </c>
      <c r="E53" s="44">
        <v>1441</v>
      </c>
      <c r="F53" s="44">
        <v>473</v>
      </c>
      <c r="G53" s="15">
        <v>938</v>
      </c>
      <c r="H53" s="15">
        <v>1929</v>
      </c>
      <c r="I53" s="15">
        <v>2045</v>
      </c>
      <c r="J53" s="15">
        <v>1220</v>
      </c>
      <c r="K53" s="15">
        <v>1217</v>
      </c>
      <c r="L53" s="15">
        <v>1100</v>
      </c>
      <c r="N53">
        <v>1295.375</v>
      </c>
      <c r="P53" s="7"/>
      <c r="Q53" s="7"/>
      <c r="R53" s="7"/>
      <c r="S53" s="7"/>
      <c r="T53" s="7"/>
      <c r="U53" s="7"/>
    </row>
    <row r="54" spans="1:24">
      <c r="C54" s="7"/>
      <c r="D54" s="1" t="s">
        <v>532</v>
      </c>
      <c r="E54" s="15">
        <v>951</v>
      </c>
      <c r="F54" s="18">
        <v>1136.75</v>
      </c>
      <c r="G54" s="15">
        <v>983</v>
      </c>
      <c r="H54" s="15">
        <v>1219</v>
      </c>
      <c r="I54" s="15">
        <v>884</v>
      </c>
      <c r="J54" s="15">
        <v>1235</v>
      </c>
      <c r="K54" s="15">
        <v>1045</v>
      </c>
      <c r="L54" s="15">
        <v>830</v>
      </c>
      <c r="N54">
        <v>1136.75</v>
      </c>
      <c r="P54" s="7"/>
      <c r="Q54" s="7"/>
      <c r="R54" s="7"/>
      <c r="S54" s="7"/>
      <c r="T54" s="7"/>
      <c r="U54" s="7"/>
    </row>
    <row r="55" spans="1:24">
      <c r="C55" s="7"/>
      <c r="D55" s="1" t="s">
        <v>531</v>
      </c>
      <c r="E55" s="19">
        <v>5069.5</v>
      </c>
      <c r="F55" s="44">
        <v>1801</v>
      </c>
      <c r="G55" s="44">
        <v>1760</v>
      </c>
      <c r="H55" s="15">
        <v>8729</v>
      </c>
      <c r="I55" s="15">
        <v>4890</v>
      </c>
      <c r="J55" s="44">
        <v>2105</v>
      </c>
      <c r="K55" s="15">
        <v>4761</v>
      </c>
      <c r="L55" s="18">
        <v>5069.5</v>
      </c>
      <c r="N55">
        <v>5069.5</v>
      </c>
      <c r="P55" s="7"/>
      <c r="Q55" s="7"/>
      <c r="R55" s="7"/>
      <c r="S55" s="7"/>
      <c r="T55" s="7"/>
      <c r="U55" s="7"/>
    </row>
    <row r="56" spans="1:24">
      <c r="C56" s="7"/>
      <c r="D56" s="1" t="s">
        <v>530</v>
      </c>
      <c r="E56" s="15">
        <v>1804</v>
      </c>
      <c r="F56" s="15">
        <v>1264</v>
      </c>
      <c r="G56" s="15">
        <v>835</v>
      </c>
      <c r="H56" s="15">
        <v>1388</v>
      </c>
      <c r="I56" s="15">
        <v>730</v>
      </c>
      <c r="J56" s="15">
        <v>1648</v>
      </c>
      <c r="K56" s="15">
        <v>1117</v>
      </c>
      <c r="L56" s="15">
        <v>1423</v>
      </c>
      <c r="N56">
        <v>1276.125</v>
      </c>
      <c r="P56" s="7"/>
      <c r="Q56" s="7"/>
      <c r="R56" s="7"/>
      <c r="S56" s="7"/>
      <c r="T56" s="7"/>
      <c r="U56" s="7"/>
    </row>
    <row r="57" spans="1:24">
      <c r="C57" s="7"/>
      <c r="D57" s="1" t="s">
        <v>529</v>
      </c>
      <c r="E57" s="44">
        <v>3101</v>
      </c>
      <c r="F57" s="44">
        <v>938</v>
      </c>
      <c r="G57" s="44">
        <v>1161</v>
      </c>
      <c r="H57" s="44">
        <v>2663</v>
      </c>
      <c r="I57" s="44">
        <v>1208</v>
      </c>
      <c r="J57" s="44">
        <v>3451</v>
      </c>
      <c r="K57" s="44">
        <v>5076</v>
      </c>
      <c r="L57" s="44">
        <v>2056</v>
      </c>
      <c r="N57">
        <v>2456.75</v>
      </c>
      <c r="P57" s="7"/>
      <c r="Q57" s="7"/>
      <c r="R57" s="7"/>
      <c r="S57" s="7"/>
      <c r="T57" s="7"/>
      <c r="U57" s="7"/>
    </row>
    <row r="58" spans="1:24">
      <c r="C58" s="7"/>
      <c r="D58" s="1" t="s">
        <v>528</v>
      </c>
      <c r="E58" s="15">
        <v>1868</v>
      </c>
      <c r="F58" s="15">
        <v>2443</v>
      </c>
      <c r="G58" s="15">
        <v>983</v>
      </c>
      <c r="H58" s="15">
        <v>2016</v>
      </c>
      <c r="I58" s="15">
        <v>1544</v>
      </c>
      <c r="J58" s="18">
        <v>1957.875</v>
      </c>
      <c r="K58" s="15">
        <v>1429</v>
      </c>
      <c r="L58" s="15">
        <v>1596</v>
      </c>
      <c r="N58">
        <v>1957.875</v>
      </c>
      <c r="P58" s="7"/>
      <c r="Q58" s="7"/>
      <c r="R58" s="7"/>
      <c r="S58" s="7"/>
      <c r="T58" s="7"/>
      <c r="U58" s="7"/>
    </row>
    <row r="59" spans="1:24">
      <c r="C59" s="7"/>
      <c r="D59" s="1" t="s">
        <v>527</v>
      </c>
      <c r="E59" s="15">
        <v>3558</v>
      </c>
      <c r="F59" s="44">
        <v>1575</v>
      </c>
      <c r="G59" s="44">
        <v>1399</v>
      </c>
      <c r="H59" s="44">
        <v>5322</v>
      </c>
      <c r="I59" s="44">
        <v>2146</v>
      </c>
      <c r="J59" s="44">
        <v>4124</v>
      </c>
      <c r="K59" s="44">
        <v>2155</v>
      </c>
      <c r="L59" s="44">
        <v>4341</v>
      </c>
      <c r="N59">
        <v>3077.5</v>
      </c>
      <c r="P59" s="7"/>
      <c r="Q59" s="7"/>
      <c r="R59" s="7"/>
      <c r="S59" s="7"/>
      <c r="T59" s="7"/>
      <c r="U59" s="7"/>
      <c r="V59" s="7"/>
      <c r="W59" s="7"/>
      <c r="X59" s="7"/>
    </row>
    <row r="60" spans="1:24">
      <c r="C60" s="7"/>
      <c r="D60" s="1" t="s">
        <v>526</v>
      </c>
      <c r="E60" s="15">
        <v>1473</v>
      </c>
      <c r="F60" s="44">
        <v>2523</v>
      </c>
      <c r="G60" s="44">
        <v>1505</v>
      </c>
      <c r="H60" s="44">
        <v>2312</v>
      </c>
      <c r="I60" s="44">
        <v>1118</v>
      </c>
      <c r="J60" s="44">
        <v>4788</v>
      </c>
      <c r="K60" s="44">
        <v>2669</v>
      </c>
      <c r="L60" s="44">
        <v>4195</v>
      </c>
      <c r="N60">
        <v>2572.875</v>
      </c>
      <c r="P60" s="7"/>
      <c r="Q60" s="7"/>
      <c r="R60" s="7"/>
      <c r="S60" s="7"/>
      <c r="T60" s="7"/>
      <c r="U60" s="7"/>
      <c r="V60" s="7"/>
      <c r="W60" s="7"/>
      <c r="X60" s="7"/>
    </row>
    <row r="61" spans="1:24">
      <c r="C61" s="7"/>
      <c r="D61" s="1" t="s">
        <v>525</v>
      </c>
      <c r="E61" s="15">
        <v>948</v>
      </c>
      <c r="F61" s="15">
        <v>990</v>
      </c>
      <c r="G61" s="15">
        <v>930</v>
      </c>
      <c r="H61" s="15">
        <v>1275</v>
      </c>
      <c r="I61" s="15">
        <v>1031</v>
      </c>
      <c r="J61" s="15">
        <v>1334</v>
      </c>
      <c r="K61" s="15">
        <v>792</v>
      </c>
      <c r="L61" s="15">
        <v>903</v>
      </c>
      <c r="N61">
        <v>1025.375</v>
      </c>
      <c r="P61" s="7"/>
      <c r="Q61" s="7"/>
      <c r="R61" s="7"/>
      <c r="S61" s="7"/>
      <c r="T61" s="7"/>
      <c r="U61" s="7"/>
      <c r="V61" s="7"/>
      <c r="W61" s="7"/>
      <c r="X61" s="7"/>
    </row>
    <row r="62" spans="1:24">
      <c r="C62" s="7"/>
      <c r="D62" s="1" t="s">
        <v>524</v>
      </c>
      <c r="E62" s="44">
        <v>907</v>
      </c>
      <c r="F62" s="44">
        <v>986</v>
      </c>
      <c r="G62" s="44">
        <v>1140</v>
      </c>
      <c r="H62" s="18">
        <v>1940.125</v>
      </c>
      <c r="I62" s="15">
        <v>1223</v>
      </c>
      <c r="J62" s="15">
        <v>1128</v>
      </c>
      <c r="K62" s="15">
        <v>3339</v>
      </c>
      <c r="L62" s="15">
        <v>1421</v>
      </c>
      <c r="N62">
        <v>1940.125</v>
      </c>
      <c r="P62" s="7"/>
      <c r="Q62" s="7"/>
      <c r="R62" s="7"/>
      <c r="S62" s="7"/>
      <c r="T62" s="7"/>
      <c r="U62" s="7"/>
      <c r="V62" s="7"/>
      <c r="W62" s="7"/>
      <c r="X62" s="7"/>
    </row>
    <row r="63" spans="1:24">
      <c r="C63" s="7"/>
      <c r="D63" s="1" t="s">
        <v>523</v>
      </c>
      <c r="E63" s="44">
        <v>1824</v>
      </c>
      <c r="F63" s="44">
        <v>5955</v>
      </c>
      <c r="G63" s="44">
        <v>1101</v>
      </c>
      <c r="H63" s="44">
        <v>1294</v>
      </c>
      <c r="I63" s="19">
        <v>2888.5</v>
      </c>
      <c r="J63" s="44">
        <v>5574</v>
      </c>
      <c r="K63" s="44">
        <v>1196</v>
      </c>
      <c r="L63" s="44">
        <v>5207</v>
      </c>
      <c r="N63">
        <v>2888.5</v>
      </c>
      <c r="P63" s="7"/>
      <c r="Q63" s="7"/>
      <c r="R63" s="7"/>
      <c r="S63" s="7"/>
      <c r="T63" s="7"/>
      <c r="U63" s="7"/>
      <c r="V63" s="7"/>
      <c r="W63" s="7"/>
      <c r="X63" s="7"/>
    </row>
    <row r="64" spans="1:24">
      <c r="C64" s="7"/>
      <c r="D64" s="1" t="s">
        <v>522</v>
      </c>
      <c r="E64" s="15">
        <v>2241</v>
      </c>
      <c r="F64" s="15">
        <v>1724</v>
      </c>
      <c r="G64" s="15">
        <v>2576</v>
      </c>
      <c r="H64" s="15">
        <v>2693</v>
      </c>
      <c r="I64" s="15">
        <v>1128</v>
      </c>
      <c r="J64" s="15">
        <v>2530</v>
      </c>
      <c r="K64" s="15">
        <v>1765</v>
      </c>
      <c r="L64" s="15">
        <v>2369</v>
      </c>
      <c r="N64">
        <v>2128.25</v>
      </c>
      <c r="P64" s="7"/>
      <c r="Q64" s="7"/>
      <c r="R64" s="7"/>
      <c r="S64" s="7"/>
      <c r="T64" s="7"/>
      <c r="U64" s="7"/>
    </row>
    <row r="65" spans="1:35">
      <c r="C65" s="7"/>
      <c r="D65" s="1" t="s">
        <v>521</v>
      </c>
      <c r="E65" s="15">
        <v>2270</v>
      </c>
      <c r="F65" s="44">
        <v>2064</v>
      </c>
      <c r="G65" s="44">
        <v>1828</v>
      </c>
      <c r="H65" s="44">
        <v>5429</v>
      </c>
      <c r="I65" s="44">
        <v>1804</v>
      </c>
      <c r="J65" s="44">
        <v>1197</v>
      </c>
      <c r="K65" s="44">
        <v>4676</v>
      </c>
      <c r="L65" s="44">
        <v>1816</v>
      </c>
      <c r="N65">
        <v>2635.5</v>
      </c>
      <c r="P65" s="7"/>
      <c r="Q65" s="7"/>
      <c r="R65" s="7"/>
      <c r="S65" s="7"/>
      <c r="T65" s="7"/>
      <c r="U65" s="7"/>
    </row>
    <row r="66" spans="1:35">
      <c r="C66" s="7"/>
      <c r="D66" s="1" t="s">
        <v>520</v>
      </c>
      <c r="E66" s="15">
        <v>877</v>
      </c>
      <c r="F66" s="44">
        <v>1217</v>
      </c>
      <c r="G66" s="44">
        <v>820</v>
      </c>
      <c r="H66" s="44">
        <v>982</v>
      </c>
      <c r="I66" s="44">
        <v>558</v>
      </c>
      <c r="J66" s="44">
        <v>1266</v>
      </c>
      <c r="K66" s="44">
        <v>587</v>
      </c>
      <c r="L66" s="44">
        <v>1001</v>
      </c>
      <c r="N66">
        <v>913.5</v>
      </c>
      <c r="P66" s="7"/>
      <c r="Q66" s="7"/>
      <c r="R66" s="7"/>
      <c r="S66" s="7"/>
      <c r="T66" s="7"/>
      <c r="U66" s="7"/>
    </row>
    <row r="67" spans="1:35">
      <c r="C67" s="7"/>
      <c r="D67" s="1" t="s">
        <v>519</v>
      </c>
      <c r="E67" s="15">
        <v>1066</v>
      </c>
      <c r="F67" s="44">
        <v>2375</v>
      </c>
      <c r="G67" s="44">
        <v>2780</v>
      </c>
      <c r="H67" s="44">
        <v>3818</v>
      </c>
      <c r="I67" s="44">
        <v>963</v>
      </c>
      <c r="J67" s="44">
        <v>1005</v>
      </c>
      <c r="K67" s="44">
        <v>1655</v>
      </c>
      <c r="L67" s="44">
        <v>2590</v>
      </c>
      <c r="N67">
        <v>2031.5</v>
      </c>
      <c r="P67" s="7"/>
      <c r="Q67" s="7"/>
      <c r="R67" s="7"/>
      <c r="S67" s="7"/>
      <c r="T67" s="7"/>
      <c r="U67" s="7"/>
      <c r="X67" s="7"/>
      <c r="Y67" s="7"/>
      <c r="Z67" s="7"/>
    </row>
    <row r="68" spans="1:35">
      <c r="C68" s="7"/>
      <c r="D68" s="1" t="s">
        <v>518</v>
      </c>
      <c r="E68" s="18">
        <v>5229.125</v>
      </c>
      <c r="F68" s="44">
        <v>1915</v>
      </c>
      <c r="G68" s="44">
        <v>3590</v>
      </c>
      <c r="H68" s="19">
        <v>5229.125</v>
      </c>
      <c r="I68" s="44">
        <v>2979</v>
      </c>
      <c r="J68" s="44">
        <v>2272</v>
      </c>
      <c r="K68" s="44">
        <v>5264</v>
      </c>
      <c r="L68" s="44">
        <v>6431</v>
      </c>
      <c r="N68">
        <v>5229.125</v>
      </c>
      <c r="P68" s="7"/>
      <c r="Q68" s="7"/>
      <c r="R68" s="7"/>
      <c r="S68" s="7"/>
      <c r="T68" s="7"/>
      <c r="U68" s="7"/>
      <c r="X68" s="7"/>
      <c r="Y68" s="7"/>
      <c r="Z68" s="7"/>
    </row>
    <row r="69" spans="1:35">
      <c r="C69" s="7"/>
      <c r="D69" s="1" t="s">
        <v>517</v>
      </c>
      <c r="E69" s="15">
        <v>1849</v>
      </c>
      <c r="F69" s="15">
        <v>1381</v>
      </c>
      <c r="G69" s="15">
        <v>1531</v>
      </c>
      <c r="H69" s="15">
        <v>815</v>
      </c>
      <c r="I69" s="15">
        <v>1185</v>
      </c>
      <c r="J69" s="15">
        <v>1724</v>
      </c>
      <c r="K69" s="15">
        <v>2328</v>
      </c>
      <c r="L69" s="15">
        <v>831</v>
      </c>
      <c r="N69">
        <v>1455.5</v>
      </c>
      <c r="P69" s="7"/>
      <c r="Q69" s="7"/>
      <c r="R69" s="7"/>
      <c r="S69" s="7"/>
      <c r="T69" s="7"/>
      <c r="U69" s="7"/>
      <c r="X69" s="7"/>
      <c r="Y69" s="7"/>
      <c r="Z69" s="7"/>
    </row>
    <row r="70" spans="1:35">
      <c r="C70" s="7"/>
      <c r="D70" s="1"/>
      <c r="E70" s="7"/>
      <c r="F70" s="7"/>
      <c r="G70" s="7"/>
      <c r="H70" s="7"/>
      <c r="I70" s="7"/>
      <c r="J70" s="7"/>
      <c r="K70" s="7"/>
      <c r="L70" s="7"/>
      <c r="M70" s="7"/>
      <c r="N70" s="7"/>
      <c r="P70" s="7"/>
      <c r="R70" s="7"/>
      <c r="S70" s="7"/>
      <c r="T70" s="7"/>
      <c r="U70" s="7"/>
      <c r="V70" s="7"/>
      <c r="W70" s="7"/>
      <c r="X70" s="7"/>
      <c r="Y70" s="7"/>
      <c r="Z70" s="7"/>
      <c r="AB70" s="7"/>
      <c r="AC70" s="7"/>
      <c r="AD70" s="7"/>
      <c r="AE70" s="7"/>
      <c r="AF70" s="7"/>
      <c r="AG70" s="7"/>
      <c r="AH70" s="7"/>
      <c r="AI70" s="7"/>
    </row>
    <row r="71" spans="1:35">
      <c r="C71" s="7"/>
      <c r="D71" s="37" t="s">
        <v>493</v>
      </c>
      <c r="E71" s="55">
        <f t="shared" ref="E71:L71" si="4">AVERAGE(E47:E69)</f>
        <v>2032.2445652173913</v>
      </c>
      <c r="F71" s="15">
        <f t="shared" si="4"/>
        <v>1907.6847826086957</v>
      </c>
      <c r="G71" s="55">
        <f t="shared" si="4"/>
        <v>1601.9565217391305</v>
      </c>
      <c r="H71" s="15">
        <f t="shared" si="4"/>
        <v>2621.7065217391305</v>
      </c>
      <c r="I71" s="15">
        <f t="shared" si="4"/>
        <v>1633.6739130434783</v>
      </c>
      <c r="J71" s="55">
        <f t="shared" si="4"/>
        <v>2214.733695652174</v>
      </c>
      <c r="K71" s="15">
        <f t="shared" si="4"/>
        <v>2221.4347826086955</v>
      </c>
      <c r="L71" s="55">
        <f t="shared" si="4"/>
        <v>2311.1521739130435</v>
      </c>
      <c r="M71" s="7"/>
      <c r="Q71" s="7"/>
      <c r="R71" s="7"/>
      <c r="S71" s="7"/>
      <c r="T71" s="7"/>
      <c r="U71" s="7"/>
      <c r="V71" s="7"/>
      <c r="W71" s="7"/>
      <c r="X71" s="7"/>
      <c r="Y71" s="7"/>
      <c r="Z71" s="7"/>
      <c r="AB71" s="7"/>
      <c r="AC71" s="7"/>
      <c r="AD71" s="7"/>
      <c r="AE71" s="7"/>
      <c r="AF71" s="7"/>
      <c r="AG71" s="7"/>
      <c r="AH71" s="7"/>
      <c r="AI71" s="7"/>
    </row>
    <row r="72" spans="1:35">
      <c r="C72" s="7"/>
      <c r="D72" s="37" t="s">
        <v>494</v>
      </c>
      <c r="E72" s="15">
        <f t="shared" ref="E72:L72" si="5">STDEV(E47:E69)</f>
        <v>1296.3563647944127</v>
      </c>
      <c r="F72" s="15">
        <f t="shared" si="5"/>
        <v>1153.5566400007081</v>
      </c>
      <c r="G72" s="15">
        <f t="shared" si="5"/>
        <v>704.54004843010694</v>
      </c>
      <c r="H72" s="15">
        <f t="shared" si="5"/>
        <v>1908.4255802799589</v>
      </c>
      <c r="I72" s="15">
        <f t="shared" si="5"/>
        <v>1001.0574364674184</v>
      </c>
      <c r="J72" s="15">
        <f t="shared" si="5"/>
        <v>1295.8459966459061</v>
      </c>
      <c r="K72" s="15">
        <f t="shared" si="5"/>
        <v>1432.4794723608354</v>
      </c>
      <c r="L72" s="15">
        <f t="shared" si="5"/>
        <v>1661.8980211218422</v>
      </c>
      <c r="M72" s="7"/>
      <c r="O72" s="7" t="s">
        <v>544</v>
      </c>
      <c r="Q72" s="7"/>
      <c r="R72" s="7"/>
      <c r="S72" s="7"/>
      <c r="T72" s="7"/>
      <c r="U72" s="7"/>
      <c r="V72" s="7"/>
      <c r="W72" s="7"/>
      <c r="X72" s="7"/>
      <c r="Y72" s="7"/>
      <c r="Z72" s="7"/>
      <c r="AB72" s="7"/>
      <c r="AC72" s="7"/>
      <c r="AD72" s="7"/>
      <c r="AE72" s="7"/>
      <c r="AF72" s="7"/>
      <c r="AG72" s="7"/>
      <c r="AH72" s="7"/>
      <c r="AI72" s="7"/>
    </row>
    <row r="73" spans="1:35">
      <c r="C73" s="7"/>
      <c r="D73" s="37" t="s">
        <v>535</v>
      </c>
      <c r="E73" s="15">
        <f t="shared" ref="E73:L73" si="6">SQRT(23)</f>
        <v>4.7958315233127191</v>
      </c>
      <c r="F73" s="15">
        <f t="shared" si="6"/>
        <v>4.7958315233127191</v>
      </c>
      <c r="G73" s="15">
        <f t="shared" si="6"/>
        <v>4.7958315233127191</v>
      </c>
      <c r="H73" s="15">
        <f t="shared" si="6"/>
        <v>4.7958315233127191</v>
      </c>
      <c r="I73" s="15">
        <f t="shared" si="6"/>
        <v>4.7958315233127191</v>
      </c>
      <c r="J73" s="15">
        <f t="shared" si="6"/>
        <v>4.7958315233127191</v>
      </c>
      <c r="K73" s="15">
        <f t="shared" si="6"/>
        <v>4.7958315233127191</v>
      </c>
      <c r="L73" s="15">
        <f t="shared" si="6"/>
        <v>4.7958315233127191</v>
      </c>
      <c r="M73" s="7"/>
      <c r="V73" s="7"/>
      <c r="W73" s="7"/>
      <c r="X73" s="7"/>
      <c r="Y73" s="7"/>
      <c r="Z73" s="7"/>
      <c r="AB73" s="7"/>
      <c r="AC73" s="7"/>
      <c r="AD73" s="7"/>
      <c r="AE73" s="7"/>
      <c r="AF73" s="7"/>
      <c r="AG73" s="7"/>
      <c r="AH73" s="7"/>
      <c r="AI73" s="7"/>
    </row>
    <row r="74" spans="1:35">
      <c r="C74" s="7"/>
      <c r="D74" s="37" t="s">
        <v>536</v>
      </c>
      <c r="E74" s="15">
        <f t="shared" ref="E74:L74" si="7">E72/E73</f>
        <v>270.30898781426646</v>
      </c>
      <c r="F74" s="15">
        <f t="shared" si="7"/>
        <v>240.5331868713956</v>
      </c>
      <c r="G74" s="15">
        <f t="shared" si="7"/>
        <v>146.90675537814684</v>
      </c>
      <c r="H74" s="15">
        <f t="shared" si="7"/>
        <v>397.93424164360857</v>
      </c>
      <c r="I74" s="15">
        <f t="shared" si="7"/>
        <v>208.73490480248111</v>
      </c>
      <c r="J74" s="15">
        <f t="shared" si="7"/>
        <v>270.20256869882718</v>
      </c>
      <c r="K74" s="15">
        <f t="shared" si="7"/>
        <v>298.69261782810725</v>
      </c>
      <c r="L74" s="15">
        <f t="shared" si="7"/>
        <v>346.529692096833</v>
      </c>
      <c r="M74" s="7"/>
      <c r="V74" s="7"/>
      <c r="W74" s="7"/>
      <c r="X74" s="7"/>
      <c r="Y74" s="7"/>
      <c r="Z74" s="7"/>
      <c r="AB74" s="7"/>
      <c r="AC74" s="7"/>
      <c r="AD74" s="7"/>
      <c r="AE74" s="7"/>
      <c r="AF74" s="7"/>
      <c r="AG74" s="7"/>
      <c r="AH74" s="7"/>
      <c r="AI74" s="7"/>
    </row>
    <row r="75" spans="1:35">
      <c r="C75" s="7"/>
      <c r="D75" s="7"/>
      <c r="E75" s="7"/>
      <c r="F75" s="7"/>
      <c r="G75" s="7"/>
      <c r="H75" s="7"/>
      <c r="I75" s="7"/>
      <c r="J75" s="7"/>
      <c r="K75" s="7"/>
      <c r="L75" s="7"/>
      <c r="AB75" s="7"/>
      <c r="AC75" s="7"/>
      <c r="AD75" s="7"/>
    </row>
    <row r="76" spans="1:35" ht="15">
      <c r="C76" s="7"/>
      <c r="D76" s="6"/>
      <c r="E76" s="6"/>
      <c r="F76" s="8"/>
      <c r="G76" s="8"/>
      <c r="H76" s="8"/>
      <c r="I76" s="8"/>
      <c r="J76" s="7"/>
      <c r="K76" s="7"/>
      <c r="L76" s="7"/>
      <c r="M76" s="1"/>
      <c r="AB76" s="7"/>
      <c r="AC76" s="7"/>
      <c r="AD76" s="7"/>
    </row>
    <row r="77" spans="1:35" ht="15">
      <c r="C77" s="7"/>
      <c r="D77" s="6"/>
      <c r="E77" s="6"/>
      <c r="F77" s="6"/>
      <c r="G77" s="6"/>
      <c r="H77" s="6"/>
      <c r="I77" s="6"/>
      <c r="J77" s="7"/>
      <c r="K77" s="7"/>
      <c r="L77" s="7"/>
      <c r="M77" s="7"/>
      <c r="N77" s="7"/>
      <c r="O77"/>
      <c r="AB77" s="7"/>
      <c r="AC77" s="7"/>
      <c r="AD77" s="7"/>
    </row>
    <row r="78" spans="1:35" ht="15">
      <c r="A78" s="14" t="s">
        <v>41</v>
      </c>
      <c r="B78" s="13"/>
      <c r="C78" s="13"/>
      <c r="D78" s="13"/>
      <c r="E78" s="13"/>
      <c r="F78" s="13"/>
      <c r="G78" s="6"/>
      <c r="H78" s="6"/>
      <c r="I78" s="6"/>
      <c r="J78" s="7"/>
      <c r="K78" s="7"/>
      <c r="L78" s="7"/>
      <c r="M78" s="1"/>
      <c r="O78"/>
      <c r="AB78" s="7"/>
      <c r="AC78" s="7"/>
      <c r="AD78" s="7"/>
    </row>
    <row r="79" spans="1:35">
      <c r="D79" s="7" t="s">
        <v>544</v>
      </c>
      <c r="E79" s="7"/>
      <c r="F79" s="7"/>
      <c r="G79" s="7"/>
      <c r="H79" s="7"/>
      <c r="I79" s="7"/>
      <c r="J79" s="7"/>
      <c r="K79" s="7"/>
      <c r="L79" s="7"/>
      <c r="AB79" s="7"/>
      <c r="AC79" s="7"/>
      <c r="AD79" s="7"/>
    </row>
    <row r="80" spans="1:35">
      <c r="D80" s="7"/>
      <c r="E80" s="56" t="s">
        <v>561</v>
      </c>
      <c r="F80" s="56" t="s">
        <v>562</v>
      </c>
      <c r="G80" s="56" t="s">
        <v>563</v>
      </c>
      <c r="H80" s="56" t="s">
        <v>564</v>
      </c>
      <c r="I80" s="56" t="s">
        <v>565</v>
      </c>
      <c r="J80" s="56" t="s">
        <v>566</v>
      </c>
      <c r="K80" s="56" t="s">
        <v>567</v>
      </c>
      <c r="L80" s="56" t="s">
        <v>568</v>
      </c>
      <c r="M80" s="56" t="s">
        <v>544</v>
      </c>
      <c r="AB80" s="7"/>
      <c r="AC80" s="7"/>
      <c r="AD80" s="7"/>
    </row>
    <row r="81" spans="4:30">
      <c r="D81" s="1" t="s">
        <v>506</v>
      </c>
      <c r="E81" s="15">
        <v>7.38</v>
      </c>
      <c r="F81" s="15">
        <v>7.36</v>
      </c>
      <c r="G81" s="15">
        <v>7.21</v>
      </c>
      <c r="H81" s="15">
        <v>7.51</v>
      </c>
      <c r="I81" s="15">
        <v>7.48</v>
      </c>
      <c r="J81" s="15">
        <v>7.11</v>
      </c>
      <c r="K81" s="15">
        <v>7.86</v>
      </c>
      <c r="L81" s="15">
        <v>7.08</v>
      </c>
      <c r="AB81" s="7"/>
      <c r="AC81" s="7"/>
      <c r="AD81" s="7"/>
    </row>
    <row r="82" spans="4:30">
      <c r="D82" s="1" t="s">
        <v>505</v>
      </c>
      <c r="E82" s="15">
        <v>8.07</v>
      </c>
      <c r="F82" s="15">
        <v>8.23</v>
      </c>
      <c r="G82" s="15">
        <v>7.39</v>
      </c>
      <c r="H82" s="15">
        <v>7.79</v>
      </c>
      <c r="I82" s="15">
        <v>6.92</v>
      </c>
      <c r="J82" s="15">
        <v>7.92</v>
      </c>
      <c r="K82" s="15">
        <v>7.09</v>
      </c>
      <c r="L82" s="15">
        <v>7.19</v>
      </c>
      <c r="U82" s="7"/>
    </row>
    <row r="83" spans="4:30">
      <c r="D83" s="1" t="s">
        <v>504</v>
      </c>
      <c r="E83" s="15">
        <v>8.0299999999999994</v>
      </c>
      <c r="F83" s="15">
        <v>7.92</v>
      </c>
      <c r="G83" s="15">
        <v>7.52</v>
      </c>
      <c r="H83" s="15">
        <v>7.16</v>
      </c>
      <c r="I83" s="15">
        <v>7.84</v>
      </c>
      <c r="J83" s="15">
        <v>7.92</v>
      </c>
      <c r="K83" s="15">
        <v>7.48</v>
      </c>
      <c r="L83" s="15">
        <v>8.25</v>
      </c>
      <c r="U83" s="7" t="s">
        <v>544</v>
      </c>
    </row>
    <row r="84" spans="4:30">
      <c r="D84" s="1" t="s">
        <v>503</v>
      </c>
      <c r="E84" s="15">
        <v>6.93</v>
      </c>
      <c r="F84" s="15">
        <v>6.82</v>
      </c>
      <c r="G84" s="15">
        <v>7.42</v>
      </c>
      <c r="H84" s="15">
        <v>7.01</v>
      </c>
      <c r="I84" s="15">
        <v>6.73</v>
      </c>
      <c r="J84" s="15">
        <v>7.03</v>
      </c>
      <c r="K84" s="15">
        <v>7.27</v>
      </c>
      <c r="L84" s="15">
        <v>7.12</v>
      </c>
    </row>
    <row r="85" spans="4:30">
      <c r="D85" s="1" t="s">
        <v>502</v>
      </c>
      <c r="E85" s="15">
        <v>6.65</v>
      </c>
      <c r="F85" s="15">
        <v>7.75</v>
      </c>
      <c r="G85" s="15">
        <v>7.68</v>
      </c>
      <c r="H85" s="15">
        <v>7.81</v>
      </c>
      <c r="I85" s="15">
        <v>7.76</v>
      </c>
      <c r="J85" s="15">
        <v>8.16</v>
      </c>
      <c r="K85" s="15">
        <v>7.53</v>
      </c>
      <c r="L85" s="15">
        <v>7.19</v>
      </c>
      <c r="U85" s="7"/>
    </row>
    <row r="86" spans="4:30">
      <c r="D86" s="1" t="s">
        <v>534</v>
      </c>
      <c r="E86" s="15">
        <v>6.4</v>
      </c>
      <c r="F86" s="15">
        <v>7.49</v>
      </c>
      <c r="G86" s="15">
        <v>7.76</v>
      </c>
      <c r="H86" s="15">
        <v>7.67</v>
      </c>
      <c r="I86" s="15">
        <v>6.62</v>
      </c>
      <c r="J86" s="15">
        <v>6.93</v>
      </c>
      <c r="K86" s="15">
        <v>7.05</v>
      </c>
      <c r="L86" s="15">
        <v>6.99</v>
      </c>
    </row>
    <row r="87" spans="4:30">
      <c r="D87" s="1" t="s">
        <v>533</v>
      </c>
      <c r="E87" s="15">
        <v>7.27</v>
      </c>
      <c r="F87" s="15">
        <v>6.16</v>
      </c>
      <c r="G87" s="15">
        <v>6.84</v>
      </c>
      <c r="H87" s="15">
        <v>7.56</v>
      </c>
      <c r="I87" s="15">
        <v>7.62</v>
      </c>
      <c r="J87" s="15">
        <v>7.11</v>
      </c>
      <c r="K87" s="15">
        <v>7.1</v>
      </c>
      <c r="L87" s="15">
        <v>7</v>
      </c>
    </row>
    <row r="88" spans="4:30">
      <c r="D88" s="1" t="s">
        <v>532</v>
      </c>
      <c r="E88" s="15">
        <v>6.86</v>
      </c>
      <c r="F88" s="15">
        <v>7.04</v>
      </c>
      <c r="G88" s="15">
        <v>6.89</v>
      </c>
      <c r="H88" s="15">
        <v>7.11</v>
      </c>
      <c r="I88" s="15">
        <v>6.78</v>
      </c>
      <c r="J88" s="15">
        <v>7.12</v>
      </c>
      <c r="K88" s="15">
        <v>6.95</v>
      </c>
      <c r="L88" s="15">
        <v>6.72</v>
      </c>
    </row>
    <row r="89" spans="4:30">
      <c r="D89" s="1" t="s">
        <v>531</v>
      </c>
      <c r="E89" s="15">
        <v>8.5299999999999994</v>
      </c>
      <c r="F89" s="15">
        <v>7.5</v>
      </c>
      <c r="G89" s="15">
        <v>7.47</v>
      </c>
      <c r="H89" s="15">
        <v>9.07</v>
      </c>
      <c r="I89" s="15">
        <v>8.49</v>
      </c>
      <c r="J89" s="15">
        <v>7.65</v>
      </c>
      <c r="K89" s="15">
        <v>8.4700000000000006</v>
      </c>
      <c r="L89" s="15">
        <v>8.5299999999999994</v>
      </c>
    </row>
    <row r="90" spans="4:30">
      <c r="D90" s="1" t="s">
        <v>530</v>
      </c>
      <c r="E90" s="15">
        <v>7.5</v>
      </c>
      <c r="F90" s="15">
        <v>7.14</v>
      </c>
      <c r="G90" s="15">
        <v>6.73</v>
      </c>
      <c r="H90" s="15">
        <v>7.24</v>
      </c>
      <c r="I90" s="15">
        <v>6.59</v>
      </c>
      <c r="J90" s="15">
        <v>7.41</v>
      </c>
      <c r="K90" s="15">
        <v>7.02</v>
      </c>
      <c r="L90" s="15">
        <v>7.26</v>
      </c>
    </row>
    <row r="91" spans="4:30">
      <c r="D91" s="1" t="s">
        <v>529</v>
      </c>
      <c r="E91" s="15">
        <v>8.0399999999999991</v>
      </c>
      <c r="F91" s="15">
        <v>6.84</v>
      </c>
      <c r="G91" s="15">
        <v>7.06</v>
      </c>
      <c r="H91" s="15">
        <v>7.89</v>
      </c>
      <c r="I91" s="15">
        <v>7.1</v>
      </c>
      <c r="J91" s="15">
        <v>8.15</v>
      </c>
      <c r="K91" s="15">
        <v>8.5299999999999994</v>
      </c>
      <c r="L91" s="15">
        <v>7.63</v>
      </c>
    </row>
    <row r="92" spans="4:30">
      <c r="D92" s="1" t="s">
        <v>528</v>
      </c>
      <c r="E92" s="15">
        <v>7.53</v>
      </c>
      <c r="F92" s="15">
        <v>7.8</v>
      </c>
      <c r="G92" s="15">
        <v>6.89</v>
      </c>
      <c r="H92" s="15">
        <v>7.61</v>
      </c>
      <c r="I92" s="15">
        <v>7.34</v>
      </c>
      <c r="J92" s="15">
        <v>7.58</v>
      </c>
      <c r="K92" s="15">
        <v>7.26</v>
      </c>
      <c r="L92" s="15">
        <v>7.38</v>
      </c>
      <c r="Q92" s="7"/>
      <c r="R92" s="7"/>
      <c r="S92" s="7"/>
    </row>
    <row r="93" spans="4:30">
      <c r="D93" s="1" t="s">
        <v>527</v>
      </c>
      <c r="E93" s="15">
        <v>8.18</v>
      </c>
      <c r="F93" s="15">
        <v>7.36</v>
      </c>
      <c r="G93" s="15">
        <v>7.24</v>
      </c>
      <c r="H93" s="15">
        <v>8.58</v>
      </c>
      <c r="I93" s="15">
        <v>7.67</v>
      </c>
      <c r="J93" s="15">
        <v>8.32</v>
      </c>
      <c r="K93" s="15">
        <v>7.68</v>
      </c>
      <c r="L93" s="15">
        <v>8.3800000000000008</v>
      </c>
      <c r="Q93" s="7"/>
      <c r="R93" s="7"/>
      <c r="S93" s="7"/>
    </row>
    <row r="94" spans="4:30">
      <c r="D94" s="1" t="s">
        <v>526</v>
      </c>
      <c r="E94" s="15">
        <v>7.3</v>
      </c>
      <c r="F94" s="15">
        <v>7.83</v>
      </c>
      <c r="G94" s="15">
        <v>7.32</v>
      </c>
      <c r="H94" s="15">
        <v>7.75</v>
      </c>
      <c r="I94" s="15">
        <v>7.02</v>
      </c>
      <c r="J94" s="15">
        <v>8.4700000000000006</v>
      </c>
      <c r="K94" s="15">
        <v>7.89</v>
      </c>
      <c r="L94" s="15">
        <v>8.34</v>
      </c>
      <c r="Q94" s="7"/>
      <c r="R94" s="7"/>
      <c r="S94" s="7"/>
    </row>
    <row r="95" spans="4:30">
      <c r="D95" s="1" t="s">
        <v>525</v>
      </c>
      <c r="E95" s="15">
        <v>6.85</v>
      </c>
      <c r="F95" s="15">
        <v>6.9</v>
      </c>
      <c r="G95" s="15">
        <v>6.84</v>
      </c>
      <c r="H95" s="15">
        <v>7.15</v>
      </c>
      <c r="I95" s="15">
        <v>6.94</v>
      </c>
      <c r="J95" s="15">
        <v>7.2</v>
      </c>
      <c r="K95" s="15">
        <v>6.67</v>
      </c>
      <c r="L95" s="15">
        <v>6.81</v>
      </c>
      <c r="Q95" s="7"/>
      <c r="R95" s="7"/>
      <c r="S95" s="7"/>
    </row>
    <row r="96" spans="4:30">
      <c r="D96" s="1" t="s">
        <v>524</v>
      </c>
      <c r="E96" s="15">
        <v>6.81</v>
      </c>
      <c r="F96" s="15">
        <v>6.89</v>
      </c>
      <c r="G96" s="15">
        <v>7.04</v>
      </c>
      <c r="H96" s="15">
        <v>7.57</v>
      </c>
      <c r="I96" s="15">
        <v>7.11</v>
      </c>
      <c r="J96" s="15">
        <v>7.03</v>
      </c>
      <c r="K96" s="15">
        <v>8.11</v>
      </c>
      <c r="L96" s="15">
        <v>7.26</v>
      </c>
      <c r="Q96" s="7"/>
      <c r="R96" s="7"/>
      <c r="S96" s="7"/>
    </row>
    <row r="97" spans="1:27">
      <c r="D97" s="1" t="s">
        <v>523</v>
      </c>
      <c r="E97" s="15">
        <v>7.51</v>
      </c>
      <c r="F97" s="15">
        <v>8.69</v>
      </c>
      <c r="G97" s="15">
        <v>7</v>
      </c>
      <c r="H97" s="15">
        <v>7.17</v>
      </c>
      <c r="I97" s="15">
        <v>7.97</v>
      </c>
      <c r="J97" s="15">
        <v>8.6300000000000008</v>
      </c>
      <c r="K97" s="15">
        <v>7.09</v>
      </c>
      <c r="L97" s="15">
        <v>8.56</v>
      </c>
      <c r="Q97" s="7"/>
      <c r="R97" s="7"/>
      <c r="S97" s="7"/>
    </row>
    <row r="98" spans="1:27">
      <c r="D98" s="1" t="s">
        <v>522</v>
      </c>
      <c r="E98" s="15">
        <v>7.71</v>
      </c>
      <c r="F98" s="15">
        <v>7.45</v>
      </c>
      <c r="G98" s="15">
        <v>7.85</v>
      </c>
      <c r="H98" s="15">
        <v>7.9</v>
      </c>
      <c r="I98" s="15">
        <v>7.03</v>
      </c>
      <c r="J98" s="15">
        <v>7.84</v>
      </c>
      <c r="K98" s="15">
        <v>7.48</v>
      </c>
      <c r="L98" s="15">
        <v>7.77</v>
      </c>
      <c r="Q98" s="7"/>
      <c r="R98" s="7"/>
      <c r="S98" s="7"/>
    </row>
    <row r="99" spans="1:27">
      <c r="D99" s="1" t="s">
        <v>521</v>
      </c>
      <c r="E99" s="15">
        <v>7.73</v>
      </c>
      <c r="F99" s="15">
        <v>7.63</v>
      </c>
      <c r="G99" s="15">
        <v>7.51</v>
      </c>
      <c r="H99" s="15">
        <v>8.6</v>
      </c>
      <c r="I99" s="15">
        <v>7.5</v>
      </c>
      <c r="J99" s="15">
        <v>7.09</v>
      </c>
      <c r="K99" s="15">
        <v>8.4499999999999993</v>
      </c>
      <c r="L99" s="15">
        <v>7.5</v>
      </c>
      <c r="Q99" s="7"/>
      <c r="R99" s="7"/>
      <c r="S99" s="7"/>
    </row>
    <row r="100" spans="1:27">
      <c r="D100" s="1" t="s">
        <v>520</v>
      </c>
      <c r="E100" s="15">
        <v>6.78</v>
      </c>
      <c r="F100" s="15">
        <v>7.1</v>
      </c>
      <c r="G100" s="15">
        <v>6.71</v>
      </c>
      <c r="H100" s="15">
        <v>6.89</v>
      </c>
      <c r="I100" s="15">
        <v>6.32</v>
      </c>
      <c r="J100" s="15">
        <v>7.14</v>
      </c>
      <c r="K100" s="15">
        <v>6.38</v>
      </c>
      <c r="L100" s="15">
        <v>6.91</v>
      </c>
    </row>
    <row r="101" spans="1:27">
      <c r="D101" s="1" t="s">
        <v>519</v>
      </c>
      <c r="E101" s="15">
        <v>6.97</v>
      </c>
      <c r="F101" s="15">
        <v>7.77</v>
      </c>
      <c r="G101" s="15">
        <v>7.93</v>
      </c>
      <c r="H101" s="15">
        <v>8.25</v>
      </c>
      <c r="I101" s="15">
        <v>6.87</v>
      </c>
      <c r="J101" s="15">
        <v>6.91</v>
      </c>
      <c r="K101" s="15">
        <v>7.41</v>
      </c>
      <c r="L101" s="15">
        <v>7.86</v>
      </c>
    </row>
    <row r="102" spans="1:27">
      <c r="D102" s="1" t="s">
        <v>518</v>
      </c>
      <c r="E102" s="15">
        <v>8.56</v>
      </c>
      <c r="F102" s="15">
        <v>7.56</v>
      </c>
      <c r="G102" s="15">
        <v>8.19</v>
      </c>
      <c r="H102" s="15">
        <v>8.56</v>
      </c>
      <c r="I102" s="15">
        <v>8</v>
      </c>
      <c r="J102" s="15">
        <v>7.73</v>
      </c>
      <c r="K102" s="15">
        <v>8.57</v>
      </c>
      <c r="L102" s="15">
        <v>8.77</v>
      </c>
    </row>
    <row r="103" spans="1:27">
      <c r="D103" s="1" t="s">
        <v>517</v>
      </c>
      <c r="E103" s="15">
        <v>7.52</v>
      </c>
      <c r="F103" s="15">
        <v>7.23</v>
      </c>
      <c r="G103" s="15">
        <v>7.33</v>
      </c>
      <c r="H103" s="15">
        <v>6.7</v>
      </c>
      <c r="I103" s="15">
        <v>7.08</v>
      </c>
      <c r="J103" s="15">
        <v>7.45</v>
      </c>
      <c r="K103" s="15">
        <v>7.75</v>
      </c>
      <c r="L103" s="15">
        <v>6.72</v>
      </c>
    </row>
    <row r="106" spans="1:27">
      <c r="A106" s="14" t="s">
        <v>42</v>
      </c>
      <c r="B106" s="13"/>
      <c r="C106" s="13"/>
      <c r="D106" s="13"/>
      <c r="E106" s="13"/>
    </row>
    <row r="107" spans="1:27">
      <c r="A107" s="32" t="s">
        <v>43</v>
      </c>
      <c r="B107" s="32"/>
      <c r="C107" s="32"/>
      <c r="D107" s="32"/>
      <c r="Q107" s="7"/>
      <c r="R107" s="7"/>
      <c r="S107" s="7"/>
      <c r="T107" s="7"/>
      <c r="U107" s="7"/>
      <c r="V107" s="7"/>
      <c r="W107" s="7"/>
      <c r="X107" s="7"/>
    </row>
    <row r="108" spans="1:27">
      <c r="E108" s="41"/>
      <c r="F108" s="41"/>
      <c r="G108" s="41"/>
      <c r="H108" s="41"/>
      <c r="I108" s="41"/>
      <c r="J108" s="41"/>
      <c r="K108" s="41"/>
      <c r="P108" s="7"/>
      <c r="Q108" s="7"/>
      <c r="R108" s="7"/>
      <c r="S108" s="7"/>
      <c r="T108" s="7"/>
      <c r="U108" s="7"/>
      <c r="V108" s="7"/>
      <c r="W108" s="7"/>
      <c r="X108" s="7"/>
      <c r="Y108" s="7"/>
      <c r="Z108" s="7"/>
      <c r="AA108" s="7"/>
    </row>
    <row r="109" spans="1:27">
      <c r="I109" s="7"/>
      <c r="J109" s="7"/>
      <c r="K109" s="7"/>
      <c r="L109" s="7"/>
      <c r="O109"/>
    </row>
    <row r="110" spans="1:27">
      <c r="D110" s="32"/>
      <c r="E110" s="32" t="s">
        <v>31</v>
      </c>
      <c r="F110" s="32" t="s">
        <v>32</v>
      </c>
      <c r="G110" s="15" t="s">
        <v>39</v>
      </c>
      <c r="H110" s="15" t="s">
        <v>40</v>
      </c>
      <c r="I110" s="7"/>
      <c r="J110" s="7"/>
      <c r="K110" s="7"/>
      <c r="L110" s="7"/>
      <c r="O110"/>
    </row>
    <row r="111" spans="1:27">
      <c r="D111" s="31" t="s">
        <v>506</v>
      </c>
      <c r="E111" s="32">
        <v>1588.5</v>
      </c>
      <c r="F111" s="32">
        <v>1692.25</v>
      </c>
      <c r="G111" s="15">
        <v>7.37</v>
      </c>
      <c r="H111" s="15">
        <v>7.43</v>
      </c>
      <c r="I111" s="7"/>
      <c r="J111" s="7"/>
      <c r="K111" s="7"/>
      <c r="L111" s="7"/>
      <c r="O111"/>
    </row>
    <row r="112" spans="1:27">
      <c r="D112" s="31" t="s">
        <v>505</v>
      </c>
      <c r="E112" s="32">
        <v>2743.75</v>
      </c>
      <c r="F112" s="32">
        <v>1570.75</v>
      </c>
      <c r="G112" s="15">
        <v>7.92</v>
      </c>
      <c r="H112" s="15">
        <v>7.36</v>
      </c>
      <c r="I112" s="7"/>
      <c r="J112" s="7"/>
      <c r="K112" s="7"/>
      <c r="L112" s="7"/>
      <c r="O112"/>
    </row>
    <row r="113" spans="4:20">
      <c r="D113" s="31" t="s">
        <v>504</v>
      </c>
      <c r="E113" s="32">
        <v>2237.75</v>
      </c>
      <c r="F113" s="32">
        <v>2723.5</v>
      </c>
      <c r="G113" s="15">
        <v>7.71</v>
      </c>
      <c r="H113" s="15">
        <v>7.91</v>
      </c>
      <c r="I113" s="7"/>
      <c r="J113" s="7"/>
      <c r="K113" s="7"/>
      <c r="L113" s="7"/>
      <c r="O113"/>
    </row>
    <row r="114" spans="4:20">
      <c r="D114" s="31" t="s">
        <v>503</v>
      </c>
      <c r="E114" s="32">
        <v>1180.25</v>
      </c>
      <c r="F114" s="32">
        <v>1161.5</v>
      </c>
      <c r="G114" s="15">
        <v>7.07</v>
      </c>
      <c r="H114" s="15">
        <v>7.06</v>
      </c>
      <c r="I114" s="7"/>
      <c r="J114" s="7"/>
      <c r="K114" s="7"/>
      <c r="L114" s="7"/>
      <c r="O114"/>
      <c r="R114" s="7"/>
      <c r="S114" s="7"/>
      <c r="T114" s="7"/>
    </row>
    <row r="115" spans="4:20">
      <c r="D115" s="31" t="s">
        <v>502</v>
      </c>
      <c r="E115" s="32">
        <v>1929.5</v>
      </c>
      <c r="F115" s="32">
        <v>2258.25</v>
      </c>
      <c r="G115" s="15">
        <v>7.57</v>
      </c>
      <c r="H115" s="15">
        <v>7.72</v>
      </c>
      <c r="I115" s="7"/>
      <c r="J115" s="7"/>
      <c r="K115" s="7"/>
      <c r="L115" s="7"/>
      <c r="O115"/>
      <c r="R115" s="7"/>
      <c r="S115" s="7"/>
      <c r="T115" s="7"/>
    </row>
    <row r="116" spans="4:20">
      <c r="D116" s="31" t="s">
        <v>534</v>
      </c>
      <c r="E116" s="32">
        <v>1723.25</v>
      </c>
      <c r="F116" s="32">
        <v>1001</v>
      </c>
      <c r="G116" s="15">
        <v>7.45</v>
      </c>
      <c r="H116" s="15">
        <v>6.91</v>
      </c>
      <c r="I116" s="7"/>
      <c r="J116" s="7"/>
      <c r="K116" s="7"/>
      <c r="L116" s="7"/>
      <c r="O116"/>
      <c r="R116" s="7"/>
      <c r="S116" s="7"/>
      <c r="T116" s="7"/>
    </row>
    <row r="117" spans="4:20">
      <c r="D117" s="31" t="s">
        <v>533</v>
      </c>
      <c r="E117" s="32">
        <v>1195.25</v>
      </c>
      <c r="F117" s="32">
        <v>1395.5</v>
      </c>
      <c r="G117" s="15">
        <v>7.09</v>
      </c>
      <c r="H117" s="15">
        <v>7.24</v>
      </c>
      <c r="I117" s="7"/>
      <c r="J117" s="7"/>
      <c r="K117" s="7"/>
      <c r="L117" s="7"/>
      <c r="O117"/>
      <c r="R117" s="7"/>
      <c r="S117" s="7"/>
      <c r="T117" s="7"/>
    </row>
    <row r="118" spans="4:20">
      <c r="D118" s="31" t="s">
        <v>532</v>
      </c>
      <c r="E118" s="32">
        <v>1072.44</v>
      </c>
      <c r="F118" s="32">
        <v>998.5</v>
      </c>
      <c r="G118" s="15">
        <v>6.98</v>
      </c>
      <c r="H118" s="15">
        <v>6.91</v>
      </c>
      <c r="I118" s="7"/>
      <c r="J118" s="7"/>
      <c r="K118" s="7"/>
      <c r="L118" s="7"/>
      <c r="O118"/>
      <c r="R118" s="7"/>
      <c r="S118" s="7"/>
      <c r="T118" s="7"/>
    </row>
    <row r="119" spans="4:20">
      <c r="D119" s="31" t="s">
        <v>531</v>
      </c>
      <c r="E119" s="32">
        <v>4339.88</v>
      </c>
      <c r="F119" s="32">
        <v>4206.38</v>
      </c>
      <c r="G119" s="15">
        <v>8.3800000000000008</v>
      </c>
      <c r="H119" s="15">
        <v>8.34</v>
      </c>
      <c r="I119" s="7"/>
      <c r="J119" s="7"/>
      <c r="K119" s="7"/>
      <c r="L119" s="7"/>
      <c r="M119" s="7"/>
      <c r="N119" s="7"/>
      <c r="P119" s="7"/>
      <c r="R119" s="7"/>
      <c r="S119" s="7"/>
      <c r="T119" s="7"/>
    </row>
    <row r="120" spans="4:20">
      <c r="D120" s="31" t="s">
        <v>530</v>
      </c>
      <c r="E120" s="32">
        <v>1322.75</v>
      </c>
      <c r="F120" s="32">
        <v>1229.5</v>
      </c>
      <c r="G120" s="15">
        <v>7.19</v>
      </c>
      <c r="H120" s="15">
        <v>7.11</v>
      </c>
      <c r="I120" s="7"/>
      <c r="J120" s="7"/>
      <c r="K120" s="7"/>
      <c r="L120" s="7"/>
      <c r="M120" s="7"/>
      <c r="N120" s="7"/>
      <c r="P120" s="7"/>
      <c r="R120" s="7"/>
      <c r="S120" s="7"/>
      <c r="T120" s="7"/>
    </row>
    <row r="121" spans="4:20">
      <c r="D121" s="31" t="s">
        <v>529</v>
      </c>
      <c r="E121" s="32">
        <v>1965.75</v>
      </c>
      <c r="F121" s="32">
        <v>2947.75</v>
      </c>
      <c r="G121" s="15">
        <v>7.58</v>
      </c>
      <c r="H121" s="15">
        <v>7.99</v>
      </c>
      <c r="I121" s="7"/>
      <c r="J121" s="7"/>
      <c r="K121" s="7"/>
      <c r="L121" s="7"/>
      <c r="M121" s="7"/>
      <c r="N121" s="7"/>
      <c r="P121" s="7"/>
      <c r="R121" s="7"/>
      <c r="S121" s="7"/>
      <c r="T121" s="7"/>
    </row>
    <row r="122" spans="4:20">
      <c r="D122" s="31" t="s">
        <v>528</v>
      </c>
      <c r="E122" s="32">
        <v>1827.5</v>
      </c>
      <c r="F122" s="32">
        <v>1631.72</v>
      </c>
      <c r="G122" s="15">
        <v>7.51</v>
      </c>
      <c r="H122" s="15">
        <v>7.4</v>
      </c>
      <c r="I122" s="7"/>
      <c r="J122" s="7"/>
      <c r="K122" s="7"/>
      <c r="L122" s="7"/>
      <c r="M122" s="7"/>
      <c r="N122" s="7"/>
      <c r="P122" s="7"/>
    </row>
    <row r="123" spans="4:20">
      <c r="D123" s="31" t="s">
        <v>527</v>
      </c>
      <c r="E123" s="32">
        <v>2963.5</v>
      </c>
      <c r="F123" s="32">
        <v>3191.5</v>
      </c>
      <c r="G123" s="15">
        <v>7.99</v>
      </c>
      <c r="H123" s="15">
        <v>8.07</v>
      </c>
      <c r="I123" s="7"/>
      <c r="J123" s="7"/>
      <c r="K123" s="7"/>
      <c r="L123" s="7"/>
      <c r="M123" s="7"/>
      <c r="N123" s="7"/>
      <c r="P123" s="7"/>
    </row>
    <row r="124" spans="4:20">
      <c r="D124" s="31" t="s">
        <v>526</v>
      </c>
      <c r="E124" s="32">
        <v>1953.25</v>
      </c>
      <c r="F124" s="32">
        <v>3192.5</v>
      </c>
      <c r="G124" s="15">
        <v>7.58</v>
      </c>
      <c r="H124" s="15">
        <v>8.07</v>
      </c>
      <c r="I124" s="7"/>
      <c r="J124" s="7"/>
      <c r="K124" s="7"/>
      <c r="L124" s="7"/>
      <c r="M124" s="7"/>
      <c r="N124" s="7"/>
      <c r="P124" s="7"/>
    </row>
    <row r="125" spans="4:20">
      <c r="D125" s="31" t="s">
        <v>525</v>
      </c>
      <c r="E125" s="32">
        <v>1035.75</v>
      </c>
      <c r="F125" s="32">
        <v>1015</v>
      </c>
      <c r="G125" s="15">
        <v>6.94</v>
      </c>
      <c r="H125" s="15">
        <v>6.92</v>
      </c>
      <c r="I125" s="7"/>
      <c r="J125" s="7"/>
      <c r="K125" s="7"/>
      <c r="L125" s="7"/>
      <c r="M125" s="7"/>
      <c r="N125" s="7"/>
      <c r="P125" s="7"/>
    </row>
    <row r="126" spans="4:20">
      <c r="D126" s="31" t="s">
        <v>524</v>
      </c>
      <c r="E126" s="32">
        <v>1243.28</v>
      </c>
      <c r="F126" s="32">
        <v>1777.75</v>
      </c>
      <c r="G126" s="15">
        <v>7.13</v>
      </c>
      <c r="H126" s="15">
        <v>7.48</v>
      </c>
      <c r="I126" s="7"/>
      <c r="J126" s="7"/>
      <c r="K126" s="7"/>
      <c r="L126" s="7"/>
      <c r="M126" s="7"/>
      <c r="N126" s="7"/>
      <c r="P126" s="7"/>
    </row>
    <row r="127" spans="4:20">
      <c r="D127" s="31" t="s">
        <v>523</v>
      </c>
      <c r="E127" s="32">
        <v>2543.5</v>
      </c>
      <c r="F127" s="32">
        <v>3716.38</v>
      </c>
      <c r="G127" s="15">
        <v>7.84</v>
      </c>
      <c r="H127" s="15">
        <v>8.2200000000000006</v>
      </c>
      <c r="I127" s="7"/>
      <c r="J127" s="7"/>
      <c r="K127" s="7"/>
      <c r="L127" s="7"/>
      <c r="M127" s="7"/>
      <c r="N127" s="7"/>
      <c r="P127" s="7"/>
    </row>
    <row r="128" spans="4:20">
      <c r="D128" s="31" t="s">
        <v>522</v>
      </c>
      <c r="E128" s="32">
        <v>2308.5</v>
      </c>
      <c r="F128" s="32">
        <v>1948</v>
      </c>
      <c r="G128" s="15">
        <v>7.74</v>
      </c>
      <c r="H128" s="15">
        <v>7.57</v>
      </c>
      <c r="I128" s="7"/>
      <c r="J128" s="7"/>
      <c r="K128" s="7"/>
      <c r="L128" s="7"/>
      <c r="M128" s="7"/>
      <c r="N128" s="7"/>
      <c r="P128" s="7"/>
    </row>
    <row r="129" spans="4:16">
      <c r="D129" s="31" t="s">
        <v>521</v>
      </c>
      <c r="E129" s="32">
        <v>2897.75</v>
      </c>
      <c r="F129" s="32">
        <v>2373.25</v>
      </c>
      <c r="G129" s="15">
        <v>7.97</v>
      </c>
      <c r="H129" s="15">
        <v>7.77</v>
      </c>
      <c r="I129" s="7"/>
      <c r="J129" s="7"/>
      <c r="K129" s="7"/>
      <c r="L129" s="7"/>
      <c r="M129" s="7"/>
      <c r="N129" s="7"/>
      <c r="P129" s="7"/>
    </row>
    <row r="130" spans="4:16">
      <c r="D130" s="31" t="s">
        <v>520</v>
      </c>
      <c r="E130" s="32">
        <v>974</v>
      </c>
      <c r="F130" s="32">
        <v>853</v>
      </c>
      <c r="G130" s="15">
        <v>6.88</v>
      </c>
      <c r="H130" s="15">
        <v>6.75</v>
      </c>
      <c r="I130" s="7"/>
      <c r="J130" s="7"/>
      <c r="K130" s="7"/>
      <c r="L130" s="7"/>
      <c r="M130" s="7"/>
      <c r="N130" s="7"/>
      <c r="P130" s="7"/>
    </row>
    <row r="131" spans="4:16">
      <c r="D131" s="31" t="s">
        <v>519</v>
      </c>
      <c r="E131" s="32">
        <v>2509.75</v>
      </c>
      <c r="F131" s="32">
        <v>1553.25</v>
      </c>
      <c r="G131" s="15">
        <v>7.83</v>
      </c>
      <c r="H131" s="15">
        <v>7.35</v>
      </c>
      <c r="I131" s="7"/>
      <c r="J131" s="7"/>
      <c r="K131" s="7"/>
      <c r="L131" s="7"/>
      <c r="M131" s="7"/>
      <c r="N131" s="7"/>
      <c r="P131" s="7"/>
    </row>
    <row r="132" spans="4:16">
      <c r="D132" s="31" t="s">
        <v>518</v>
      </c>
      <c r="E132" s="32">
        <v>3990.81</v>
      </c>
      <c r="F132" s="32">
        <v>4236.5</v>
      </c>
      <c r="G132" s="15">
        <v>8.2899999999999991</v>
      </c>
      <c r="H132" s="15">
        <v>8.35</v>
      </c>
      <c r="I132" s="7"/>
      <c r="J132" s="7"/>
      <c r="K132" s="7"/>
      <c r="L132" s="7"/>
      <c r="M132" s="7"/>
      <c r="N132" s="7"/>
      <c r="P132" s="7"/>
    </row>
    <row r="133" spans="4:16">
      <c r="D133" s="31" t="s">
        <v>517</v>
      </c>
      <c r="E133" s="32">
        <v>1394</v>
      </c>
      <c r="F133" s="32">
        <v>1517</v>
      </c>
      <c r="G133" s="15">
        <v>7.24</v>
      </c>
      <c r="H133" s="15">
        <v>7.32</v>
      </c>
      <c r="I133" s="7"/>
      <c r="J133" s="7"/>
      <c r="K133" s="7"/>
      <c r="L133" s="7"/>
      <c r="M133" s="7"/>
      <c r="N133" s="7"/>
      <c r="P133" s="7"/>
    </row>
    <row r="134" spans="4:16">
      <c r="D134" s="7"/>
      <c r="E134" s="7"/>
      <c r="F134" s="7"/>
      <c r="G134" s="7"/>
      <c r="H134" s="7"/>
      <c r="I134" s="7"/>
      <c r="J134" s="7"/>
      <c r="K134" s="7"/>
      <c r="L134" s="7"/>
      <c r="M134" s="7"/>
      <c r="N134" s="7"/>
      <c r="P134" s="7"/>
    </row>
    <row r="135" spans="4:16">
      <c r="D135" s="31" t="s">
        <v>3</v>
      </c>
      <c r="E135" s="7">
        <f>AVERAGE(E111:E133)</f>
        <v>2040.8982608695651</v>
      </c>
      <c r="F135" s="7">
        <f t="shared" ref="F135:H135" si="8">AVERAGE(F111:F133)</f>
        <v>2095.2491304347827</v>
      </c>
      <c r="G135" s="7">
        <f t="shared" si="8"/>
        <v>7.5326086956521738</v>
      </c>
      <c r="H135" s="7">
        <f t="shared" si="8"/>
        <v>7.5326086956521738</v>
      </c>
      <c r="I135" s="7"/>
      <c r="J135" s="7"/>
      <c r="M135" s="7"/>
      <c r="N135" s="7"/>
      <c r="P135" s="7"/>
    </row>
    <row r="136" spans="4:16">
      <c r="D136" s="31" t="s">
        <v>4</v>
      </c>
      <c r="E136" s="7">
        <f>STDEV(E111:E133)</f>
        <v>910.52553286376269</v>
      </c>
      <c r="F136" s="7">
        <f t="shared" ref="F136:H136" si="9">STDEV(F111:F133)</f>
        <v>1042.8400683008654</v>
      </c>
      <c r="G136" s="7">
        <f t="shared" si="9"/>
        <v>0.42623315633267223</v>
      </c>
      <c r="H136" s="7">
        <f t="shared" si="9"/>
        <v>0.48638011127946151</v>
      </c>
      <c r="I136" s="7"/>
      <c r="J136" s="7"/>
      <c r="K136" s="7"/>
      <c r="L136" s="7"/>
      <c r="M136" s="7"/>
      <c r="N136" s="7"/>
      <c r="P136" s="7"/>
    </row>
    <row r="137" spans="4:16">
      <c r="D137" s="31" t="s">
        <v>5</v>
      </c>
      <c r="E137" s="7">
        <f>SQRT(23)</f>
        <v>4.7958315233127191</v>
      </c>
      <c r="F137" s="7">
        <f t="shared" ref="F137:H137" si="10">SQRT(23)</f>
        <v>4.7958315233127191</v>
      </c>
      <c r="G137" s="7">
        <f t="shared" si="10"/>
        <v>4.7958315233127191</v>
      </c>
      <c r="H137" s="7">
        <f t="shared" si="10"/>
        <v>4.7958315233127191</v>
      </c>
      <c r="I137" s="7"/>
      <c r="J137" s="7"/>
      <c r="K137" s="7"/>
      <c r="L137" s="7"/>
      <c r="M137" s="7"/>
      <c r="N137" s="7"/>
      <c r="P137" s="7"/>
    </row>
    <row r="138" spans="4:16">
      <c r="D138" s="31" t="s">
        <v>6</v>
      </c>
      <c r="E138" s="7">
        <f>E136/E137</f>
        <v>189.85769796909327</v>
      </c>
      <c r="F138" s="7">
        <f t="shared" ref="F138:H138" si="11">F136/F137</f>
        <v>217.44718579699477</v>
      </c>
      <c r="G138" s="7">
        <f t="shared" si="11"/>
        <v>8.8875756844404699E-2</v>
      </c>
      <c r="H138" s="7">
        <f t="shared" si="11"/>
        <v>0.10141726391245175</v>
      </c>
      <c r="I138" s="7"/>
      <c r="J138" s="7"/>
      <c r="K138" s="7"/>
      <c r="L138" s="7"/>
      <c r="M138" s="7"/>
      <c r="N138" s="7"/>
      <c r="P138" s="7"/>
    </row>
    <row r="139" spans="4:16">
      <c r="D139" s="7"/>
      <c r="E139" s="7"/>
      <c r="F139" s="7"/>
      <c r="G139" s="7"/>
      <c r="H139" s="7"/>
      <c r="I139" s="7"/>
      <c r="J139" s="7"/>
      <c r="K139" s="7"/>
      <c r="L139" s="7"/>
      <c r="M139" s="7"/>
      <c r="N139" s="7"/>
      <c r="P139" s="7"/>
    </row>
    <row r="140" spans="4:16">
      <c r="D140" s="7"/>
      <c r="E140" s="7"/>
      <c r="G140" s="7" t="s">
        <v>544</v>
      </c>
      <c r="H140" s="7"/>
      <c r="I140" s="7"/>
      <c r="J140" s="7"/>
      <c r="K140" s="7"/>
      <c r="L140" s="7"/>
      <c r="M140" s="7"/>
      <c r="N140" s="7"/>
      <c r="P140" s="7"/>
    </row>
    <row r="141" spans="4:16">
      <c r="D141" s="31" t="s">
        <v>7</v>
      </c>
      <c r="E141" s="7"/>
      <c r="F141" s="7"/>
      <c r="G141" s="7" t="s">
        <v>8</v>
      </c>
      <c r="H141" s="7"/>
      <c r="I141" s="7"/>
      <c r="J141" s="7"/>
      <c r="K141" s="7"/>
      <c r="L141" s="7"/>
      <c r="M141" s="7"/>
      <c r="N141" s="7"/>
      <c r="P141" s="7"/>
    </row>
    <row r="142" spans="4:16">
      <c r="D142" s="7"/>
      <c r="E142" s="7"/>
      <c r="F142" s="7"/>
      <c r="G142" s="7"/>
      <c r="H142" s="7"/>
      <c r="I142" s="7"/>
      <c r="J142" s="7"/>
      <c r="K142" s="7"/>
      <c r="L142" s="7"/>
      <c r="M142" s="7"/>
      <c r="N142" s="7"/>
      <c r="P142" s="7"/>
    </row>
    <row r="143" spans="4:16">
      <c r="D143" s="7"/>
      <c r="E143" s="7"/>
      <c r="F143" s="7"/>
      <c r="G143" s="7"/>
      <c r="H143" s="7"/>
      <c r="I143" s="7"/>
      <c r="J143" s="7"/>
      <c r="K143" s="7"/>
      <c r="L143" s="7"/>
      <c r="M143" s="7"/>
      <c r="N143" s="7"/>
      <c r="P143" s="7"/>
    </row>
    <row r="144" spans="4:16">
      <c r="D144" s="7"/>
      <c r="E144" s="7"/>
      <c r="F144" s="7"/>
      <c r="G144" s="7"/>
      <c r="H144" s="7"/>
      <c r="I144" s="7"/>
      <c r="J144" s="7"/>
      <c r="K144" s="7"/>
      <c r="L144" s="7"/>
      <c r="M144" s="7"/>
      <c r="N144" s="7"/>
      <c r="P144" s="7"/>
    </row>
    <row r="145" spans="4:16">
      <c r="D145" s="7"/>
      <c r="E145" s="7"/>
      <c r="F145" s="7"/>
      <c r="G145" s="7"/>
      <c r="H145" s="7"/>
      <c r="I145" s="7"/>
      <c r="J145" s="7"/>
      <c r="K145" s="7"/>
      <c r="L145" s="7"/>
      <c r="M145" s="7"/>
      <c r="N145" s="7"/>
      <c r="P145" s="7"/>
    </row>
    <row r="146" spans="4:16">
      <c r="D146" s="7"/>
      <c r="E146" s="7"/>
      <c r="F146" s="7"/>
      <c r="G146" s="7"/>
      <c r="H146" s="7"/>
      <c r="I146" s="7"/>
      <c r="J146" s="7"/>
      <c r="K146" s="7"/>
      <c r="L146" s="7"/>
      <c r="M146" s="7"/>
      <c r="N146" s="7"/>
      <c r="P146" s="7"/>
    </row>
    <row r="147" spans="4:16">
      <c r="D147" s="7"/>
      <c r="E147" s="7"/>
      <c r="F147" s="7"/>
      <c r="G147" s="7"/>
      <c r="H147" s="7"/>
      <c r="I147" s="7"/>
      <c r="J147" s="7"/>
      <c r="K147" s="7"/>
      <c r="L147" s="7"/>
      <c r="M147" s="7"/>
      <c r="N147" s="7"/>
      <c r="P147" s="7"/>
    </row>
    <row r="148" spans="4:16">
      <c r="D148" s="7"/>
      <c r="E148" s="7"/>
      <c r="F148" s="7"/>
      <c r="G148" s="7"/>
      <c r="H148" s="7"/>
      <c r="I148" s="7"/>
      <c r="J148" s="7"/>
      <c r="K148" s="7"/>
      <c r="L148" s="7"/>
      <c r="M148" s="7"/>
      <c r="N148" s="7"/>
      <c r="P148" s="7"/>
    </row>
    <row r="149" spans="4:16">
      <c r="D149" s="7"/>
      <c r="E149" s="7"/>
      <c r="F149" s="7"/>
      <c r="G149" s="7"/>
      <c r="H149" s="7"/>
      <c r="I149" s="7"/>
      <c r="J149" s="7"/>
      <c r="K149" s="7"/>
      <c r="L149" s="7"/>
      <c r="M149" s="7"/>
      <c r="N149" s="7"/>
      <c r="P149" s="7"/>
    </row>
    <row r="150" spans="4:16">
      <c r="D150" s="7"/>
      <c r="E150" s="7"/>
      <c r="F150" s="7"/>
      <c r="G150" s="7"/>
      <c r="H150" s="7"/>
      <c r="I150" s="7"/>
      <c r="J150" s="7"/>
      <c r="K150" s="7"/>
      <c r="L150" s="7"/>
      <c r="M150" s="7"/>
      <c r="N150" s="7"/>
      <c r="P150" s="7"/>
    </row>
    <row r="151" spans="4:16">
      <c r="D151" s="7"/>
      <c r="E151" s="7"/>
      <c r="F151" s="7"/>
      <c r="G151" s="7"/>
      <c r="H151" s="7"/>
      <c r="I151" s="7"/>
      <c r="J151" s="7"/>
      <c r="K151" s="7"/>
      <c r="L151" s="7"/>
      <c r="M151" s="7"/>
      <c r="N151" s="7"/>
      <c r="P151" s="7"/>
    </row>
    <row r="152" spans="4:16">
      <c r="D152" s="7"/>
      <c r="E152" s="7"/>
      <c r="F152" s="7"/>
      <c r="G152" s="7"/>
      <c r="H152" s="7"/>
      <c r="I152" s="7"/>
      <c r="J152" s="7"/>
      <c r="K152" s="7"/>
      <c r="L152" s="7"/>
      <c r="M152" s="7"/>
      <c r="N152" s="7"/>
      <c r="P152" s="7"/>
    </row>
    <row r="153" spans="4:16">
      <c r="D153" s="7"/>
      <c r="E153" s="7"/>
      <c r="F153" s="7"/>
      <c r="G153" s="7"/>
      <c r="H153" s="7"/>
      <c r="I153" s="7"/>
      <c r="J153" s="7"/>
      <c r="K153" s="7"/>
      <c r="L153" s="7"/>
      <c r="M153" s="7"/>
      <c r="N153" s="7"/>
      <c r="P153" s="7"/>
    </row>
    <row r="154" spans="4:16">
      <c r="D154" s="7"/>
      <c r="E154" s="7"/>
      <c r="F154" s="7"/>
      <c r="G154" s="7"/>
      <c r="H154" s="7"/>
      <c r="I154" s="7"/>
      <c r="J154" s="7"/>
      <c r="K154" s="7"/>
      <c r="L154" s="7"/>
      <c r="M154" s="7"/>
      <c r="N154" s="7"/>
      <c r="P154" s="7"/>
    </row>
    <row r="155" spans="4:16">
      <c r="D155" s="7"/>
      <c r="E155" s="7"/>
      <c r="F155" s="7"/>
      <c r="G155" s="7"/>
      <c r="H155" s="7"/>
      <c r="I155" s="7"/>
      <c r="J155" s="7"/>
      <c r="K155" s="7"/>
      <c r="L155" s="7"/>
      <c r="M155" s="7"/>
      <c r="N155" s="7"/>
      <c r="P155" s="7"/>
    </row>
    <row r="156" spans="4:16">
      <c r="D156" s="7"/>
      <c r="E156" s="7"/>
      <c r="F156" s="7"/>
      <c r="G156" s="7"/>
      <c r="H156" s="7"/>
      <c r="I156" s="7"/>
      <c r="J156" s="7"/>
      <c r="K156" s="7"/>
      <c r="L156" s="7"/>
      <c r="M156" s="7"/>
      <c r="N156" s="7"/>
      <c r="P156" s="7"/>
    </row>
    <row r="157" spans="4:16">
      <c r="D157" s="7"/>
      <c r="E157" s="7"/>
      <c r="F157" s="7"/>
      <c r="G157" s="7"/>
      <c r="H157" s="7"/>
      <c r="I157" s="7"/>
      <c r="J157" s="7"/>
      <c r="K157" s="7"/>
      <c r="L157" s="7"/>
      <c r="M157" s="7"/>
      <c r="N157" s="7"/>
      <c r="P157" s="7"/>
    </row>
    <row r="158" spans="4:16">
      <c r="D158" s="7"/>
      <c r="E158" s="7"/>
      <c r="F158" s="7"/>
      <c r="G158" s="7"/>
      <c r="H158" s="7"/>
      <c r="I158" s="7"/>
      <c r="J158" s="7"/>
      <c r="K158" s="7"/>
      <c r="L158" s="7"/>
      <c r="M158" s="7"/>
      <c r="N158" s="7"/>
      <c r="P158" s="7"/>
    </row>
    <row r="159" spans="4:16">
      <c r="D159" s="7"/>
      <c r="E159" s="7"/>
      <c r="F159" s="7"/>
      <c r="G159" s="7"/>
      <c r="H159" s="7"/>
      <c r="I159" s="7"/>
      <c r="J159" s="7"/>
      <c r="K159" s="7"/>
      <c r="L159" s="7"/>
      <c r="M159" s="7"/>
      <c r="N159" s="7"/>
      <c r="P159" s="7"/>
    </row>
    <row r="160" spans="4:16">
      <c r="D160" s="7"/>
      <c r="E160" s="7"/>
      <c r="F160" s="7"/>
      <c r="G160" s="7"/>
      <c r="H160" s="7"/>
      <c r="I160" s="7"/>
      <c r="J160" s="7"/>
      <c r="K160" s="7"/>
      <c r="L160" s="7"/>
      <c r="M160" s="7"/>
      <c r="N160" s="7"/>
      <c r="P160" s="7"/>
    </row>
    <row r="161" spans="4:16">
      <c r="D161" s="7"/>
      <c r="E161" s="7"/>
      <c r="F161" s="7"/>
      <c r="G161" s="7"/>
      <c r="H161" s="7"/>
      <c r="I161" s="7"/>
      <c r="J161" s="7"/>
      <c r="K161" s="7"/>
      <c r="L161" s="7"/>
      <c r="M161" s="7"/>
      <c r="N161" s="7"/>
      <c r="P161" s="7"/>
    </row>
    <row r="162" spans="4:16">
      <c r="D162" s="7"/>
      <c r="E162" s="7"/>
      <c r="F162" s="7"/>
      <c r="G162" s="7"/>
      <c r="H162" s="7"/>
      <c r="I162" s="7"/>
      <c r="J162" s="7"/>
      <c r="K162" s="7"/>
      <c r="L162" s="7"/>
      <c r="M162" s="7"/>
      <c r="N162" s="7"/>
      <c r="P162" s="7"/>
    </row>
    <row r="163" spans="4:16">
      <c r="D163" s="7"/>
      <c r="E163" s="7"/>
      <c r="F163" s="7"/>
      <c r="G163" s="7"/>
      <c r="H163" s="7"/>
      <c r="I163" s="7"/>
      <c r="J163" s="7"/>
      <c r="K163" s="7"/>
      <c r="L163" s="7"/>
      <c r="M163" s="7"/>
      <c r="N163" s="7"/>
      <c r="P163" s="7"/>
    </row>
    <row r="164" spans="4:16">
      <c r="D164" s="7"/>
      <c r="E164" s="7"/>
      <c r="F164" s="7"/>
      <c r="G164" s="7"/>
      <c r="H164" s="7"/>
      <c r="I164" s="7"/>
      <c r="J164" s="7"/>
      <c r="K164" s="7"/>
      <c r="L164" s="7"/>
      <c r="M164" s="7"/>
      <c r="N164" s="7"/>
      <c r="P164" s="7"/>
    </row>
    <row r="165" spans="4:16">
      <c r="D165" s="7"/>
      <c r="E165" s="7"/>
      <c r="F165" s="7"/>
      <c r="G165" s="7"/>
      <c r="H165" s="7"/>
      <c r="I165" s="7"/>
      <c r="J165" s="7"/>
      <c r="K165" s="7"/>
      <c r="L165" s="7"/>
      <c r="M165" s="7"/>
      <c r="N165" s="7"/>
      <c r="P165" s="7"/>
    </row>
    <row r="166" spans="4:16">
      <c r="D166" s="7"/>
      <c r="E166" s="7"/>
      <c r="F166" s="7"/>
      <c r="G166" s="7"/>
      <c r="H166" s="7"/>
      <c r="I166" s="7"/>
      <c r="J166" s="7"/>
      <c r="K166" s="7"/>
      <c r="L166" s="7"/>
      <c r="M166" s="7"/>
      <c r="N166" s="7"/>
      <c r="P166" s="7"/>
    </row>
    <row r="167" spans="4:16">
      <c r="D167" s="7"/>
      <c r="E167" s="7"/>
      <c r="F167" s="7"/>
      <c r="G167" s="7"/>
      <c r="H167" s="7"/>
      <c r="I167" s="7"/>
      <c r="J167" s="7"/>
      <c r="K167" s="7"/>
      <c r="L167" s="7"/>
      <c r="M167" s="7"/>
      <c r="N167" s="7"/>
      <c r="P167" s="7"/>
    </row>
    <row r="168" spans="4:16">
      <c r="D168" s="7"/>
      <c r="E168" s="7"/>
      <c r="F168" s="7"/>
      <c r="G168" s="7"/>
      <c r="H168" s="7"/>
      <c r="I168" s="7"/>
      <c r="J168" s="7"/>
      <c r="K168" s="7"/>
      <c r="L168" s="7"/>
      <c r="M168" s="7"/>
      <c r="N168" s="7"/>
      <c r="P168" s="7"/>
    </row>
    <row r="169" spans="4:16">
      <c r="D169" s="7"/>
      <c r="E169" s="7"/>
      <c r="F169" s="7"/>
      <c r="G169" s="7"/>
      <c r="H169" s="7"/>
      <c r="I169" s="7"/>
      <c r="J169" s="7"/>
      <c r="K169" s="7"/>
      <c r="L169" s="7"/>
      <c r="M169" s="7"/>
      <c r="N169" s="7"/>
      <c r="P169" s="7"/>
    </row>
    <row r="170" spans="4:16">
      <c r="D170" s="7"/>
      <c r="E170" s="7"/>
      <c r="F170" s="7"/>
      <c r="G170" s="7"/>
      <c r="H170" s="7"/>
      <c r="I170" s="7"/>
      <c r="J170" s="7"/>
      <c r="K170" s="7"/>
      <c r="L170" s="7"/>
      <c r="M170" s="7"/>
      <c r="N170" s="7"/>
      <c r="P170" s="7"/>
    </row>
    <row r="171" spans="4:16">
      <c r="D171" s="7"/>
      <c r="E171" s="7"/>
      <c r="F171" s="7"/>
      <c r="G171" s="7"/>
      <c r="H171" s="7"/>
      <c r="I171" s="7"/>
      <c r="J171" s="7"/>
      <c r="K171" s="7"/>
      <c r="L171" s="7"/>
      <c r="M171" s="7"/>
      <c r="N171" s="7"/>
      <c r="P171" s="7"/>
    </row>
    <row r="172" spans="4:16">
      <c r="D172" s="7"/>
      <c r="E172" s="7"/>
      <c r="F172" s="7"/>
      <c r="G172" s="7"/>
      <c r="H172" s="7"/>
      <c r="I172" s="7"/>
      <c r="J172" s="7"/>
      <c r="K172" s="7"/>
      <c r="L172" s="7"/>
      <c r="M172" s="7"/>
      <c r="N172" s="7"/>
      <c r="P172" s="7"/>
    </row>
    <row r="173" spans="4:16">
      <c r="D173" s="7"/>
      <c r="E173" s="7"/>
      <c r="F173" s="7"/>
      <c r="G173" s="7"/>
      <c r="H173" s="7"/>
      <c r="I173" s="7"/>
      <c r="J173" s="7"/>
      <c r="K173" s="7"/>
      <c r="L173" s="7"/>
      <c r="M173" s="7"/>
      <c r="N173" s="7"/>
      <c r="P173" s="7"/>
    </row>
    <row r="174" spans="4:16">
      <c r="D174" s="7"/>
      <c r="E174" s="7"/>
      <c r="F174" s="7"/>
      <c r="G174" s="7"/>
      <c r="H174" s="7"/>
      <c r="I174" s="7"/>
      <c r="J174" s="7"/>
      <c r="K174" s="7"/>
      <c r="L174" s="7"/>
      <c r="M174" s="7"/>
      <c r="N174" s="7"/>
      <c r="P174" s="7"/>
    </row>
    <row r="175" spans="4:16">
      <c r="D175" s="7"/>
      <c r="E175" s="7"/>
      <c r="F175" s="7"/>
      <c r="G175" s="7"/>
      <c r="H175" s="7"/>
      <c r="I175" s="7"/>
      <c r="J175" s="7"/>
      <c r="K175" s="7"/>
      <c r="L175" s="7"/>
      <c r="M175" s="7"/>
      <c r="N175" s="7"/>
      <c r="P175" s="7"/>
    </row>
    <row r="176" spans="4:16">
      <c r="D176" s="7"/>
      <c r="E176" s="7"/>
      <c r="F176" s="7"/>
      <c r="G176" s="7"/>
      <c r="H176" s="7"/>
      <c r="I176" s="7"/>
      <c r="J176" s="7"/>
      <c r="K176" s="7"/>
      <c r="L176" s="7"/>
      <c r="M176" s="7"/>
      <c r="N176" s="7"/>
      <c r="P176" s="7"/>
    </row>
    <row r="177" spans="4:17">
      <c r="D177" s="7"/>
      <c r="E177" s="7"/>
      <c r="F177" s="7"/>
      <c r="G177" s="7"/>
      <c r="H177" s="7"/>
      <c r="I177" s="7"/>
      <c r="J177" s="7"/>
      <c r="K177" s="7"/>
      <c r="L177" s="7"/>
      <c r="M177" s="7"/>
      <c r="N177" s="7"/>
      <c r="P177" s="7"/>
      <c r="Q177" s="7"/>
    </row>
    <row r="178" spans="4:17">
      <c r="D178" s="7"/>
      <c r="E178" s="7"/>
      <c r="F178" s="7"/>
      <c r="G178" s="7"/>
      <c r="H178" s="7"/>
      <c r="I178" s="7"/>
      <c r="J178" s="7"/>
      <c r="K178" s="7"/>
      <c r="L178" s="7"/>
      <c r="M178" s="7"/>
      <c r="N178" s="7"/>
      <c r="P178" s="7"/>
      <c r="Q178" s="7"/>
    </row>
    <row r="179" spans="4:17">
      <c r="D179" s="7"/>
      <c r="E179" s="7"/>
      <c r="F179" s="7"/>
      <c r="G179" s="7"/>
      <c r="H179" s="7"/>
      <c r="I179" s="7"/>
      <c r="J179" s="7"/>
      <c r="K179" s="7"/>
      <c r="L179" s="7"/>
      <c r="M179" s="7"/>
      <c r="N179" s="7"/>
      <c r="P179" s="7"/>
      <c r="Q179" s="7"/>
    </row>
    <row r="180" spans="4:17">
      <c r="D180" s="7"/>
      <c r="E180" s="7"/>
      <c r="F180" s="7"/>
      <c r="G180" s="7"/>
      <c r="H180" s="7"/>
      <c r="I180" s="7"/>
      <c r="J180" s="7"/>
      <c r="K180" s="7"/>
      <c r="L180" s="7"/>
      <c r="M180" s="7"/>
      <c r="N180" s="7"/>
      <c r="P180" s="7"/>
      <c r="Q180" s="7"/>
    </row>
    <row r="181" spans="4:17">
      <c r="D181" s="7"/>
      <c r="E181" s="7"/>
      <c r="F181" s="7"/>
      <c r="G181" s="7"/>
      <c r="H181" s="7"/>
      <c r="I181" s="7"/>
      <c r="J181" s="7"/>
      <c r="K181" s="7"/>
      <c r="L181" s="7"/>
      <c r="M181" s="7"/>
      <c r="N181" s="7"/>
      <c r="P181" s="7"/>
      <c r="Q181" s="7"/>
    </row>
    <row r="182" spans="4:17">
      <c r="D182" s="7"/>
      <c r="E182" s="7"/>
      <c r="F182" s="7"/>
      <c r="G182" s="7"/>
      <c r="H182" s="7"/>
      <c r="I182" s="7"/>
      <c r="J182" s="7"/>
      <c r="K182" s="7"/>
      <c r="L182" s="7"/>
      <c r="M182" s="7"/>
      <c r="N182" s="7"/>
      <c r="P182" s="7"/>
      <c r="Q182" s="7"/>
    </row>
    <row r="183" spans="4:17">
      <c r="D183" s="7"/>
      <c r="E183" s="7"/>
      <c r="F183" s="7"/>
      <c r="G183" s="7"/>
      <c r="H183" s="7"/>
      <c r="I183" s="7"/>
      <c r="J183" s="7"/>
      <c r="K183" s="7"/>
      <c r="L183" s="7"/>
      <c r="M183" s="7"/>
      <c r="N183" s="7"/>
      <c r="P183" s="7"/>
      <c r="Q183" s="7"/>
    </row>
    <row r="184" spans="4:17">
      <c r="D184" s="7"/>
      <c r="E184" s="7"/>
      <c r="F184" s="7"/>
      <c r="G184" s="7"/>
      <c r="H184" s="7"/>
      <c r="I184" s="7"/>
      <c r="J184" s="7"/>
      <c r="K184" s="7"/>
      <c r="L184" s="7"/>
      <c r="M184" s="7"/>
      <c r="N184" s="7"/>
      <c r="P184" s="7"/>
      <c r="Q184" s="7"/>
    </row>
    <row r="185" spans="4:17">
      <c r="D185" s="7"/>
      <c r="E185" s="7"/>
      <c r="F185" s="7"/>
      <c r="G185" s="7"/>
      <c r="H185" s="7"/>
      <c r="I185" s="7"/>
      <c r="J185" s="7"/>
      <c r="K185" s="7"/>
      <c r="L185" s="7"/>
      <c r="M185" s="7"/>
      <c r="N185" s="7"/>
      <c r="P185" s="7"/>
      <c r="Q185" s="7"/>
    </row>
    <row r="186" spans="4:17">
      <c r="D186" s="7"/>
      <c r="E186" s="7"/>
      <c r="F186" s="7"/>
      <c r="G186" s="7"/>
      <c r="H186" s="7"/>
      <c r="I186" s="7"/>
      <c r="J186" s="7"/>
      <c r="K186" s="7"/>
      <c r="L186" s="7"/>
      <c r="M186" s="7"/>
      <c r="N186" s="7"/>
      <c r="P186" s="7"/>
      <c r="Q186" s="7"/>
    </row>
    <row r="187" spans="4:17">
      <c r="D187" s="7"/>
      <c r="E187" s="7"/>
      <c r="F187" s="7"/>
      <c r="G187" s="7"/>
      <c r="H187" s="7"/>
      <c r="I187" s="7"/>
      <c r="J187" s="7"/>
      <c r="K187" s="7"/>
      <c r="L187" s="7"/>
      <c r="M187" s="7"/>
      <c r="N187" s="7"/>
      <c r="P187" s="7"/>
      <c r="Q187" s="7"/>
    </row>
    <row r="188" spans="4:17">
      <c r="D188" s="7"/>
      <c r="E188" s="7"/>
      <c r="F188" s="7"/>
      <c r="G188" s="7"/>
      <c r="H188" s="7"/>
      <c r="I188" s="7"/>
      <c r="J188" s="7"/>
      <c r="K188" s="7"/>
      <c r="L188" s="7"/>
      <c r="M188" s="7"/>
      <c r="N188" s="7"/>
      <c r="P188" s="7"/>
      <c r="Q188" s="7"/>
    </row>
    <row r="189" spans="4:17">
      <c r="D189" s="7"/>
      <c r="E189" s="7"/>
      <c r="F189" s="7"/>
      <c r="G189" s="7"/>
      <c r="H189" s="7"/>
      <c r="I189" s="7"/>
      <c r="J189" s="7"/>
      <c r="K189" s="7"/>
      <c r="L189" s="7"/>
      <c r="M189" s="7"/>
      <c r="N189" s="7"/>
      <c r="P189" s="7"/>
      <c r="Q189" s="7"/>
    </row>
    <row r="190" spans="4:17">
      <c r="D190" s="7"/>
      <c r="E190" s="7"/>
      <c r="F190" s="7"/>
      <c r="G190" s="7"/>
      <c r="H190" s="7"/>
      <c r="I190" s="7"/>
      <c r="J190" s="7"/>
      <c r="K190" s="7"/>
      <c r="L190" s="7"/>
      <c r="M190" s="7"/>
      <c r="N190" s="7"/>
      <c r="P190" s="7"/>
      <c r="Q190" s="7"/>
    </row>
    <row r="191" spans="4:17">
      <c r="D191" s="7"/>
      <c r="E191" s="7"/>
      <c r="F191" s="7"/>
      <c r="G191" s="7"/>
      <c r="H191" s="7"/>
      <c r="I191" s="7"/>
      <c r="J191" s="7"/>
      <c r="K191" s="7"/>
      <c r="L191" s="7"/>
      <c r="M191" s="7"/>
      <c r="N191" s="7"/>
      <c r="P191" s="7"/>
      <c r="Q191" s="7"/>
    </row>
    <row r="192" spans="4:17">
      <c r="D192" s="7"/>
      <c r="E192" s="7"/>
      <c r="F192" s="7"/>
      <c r="G192" s="7"/>
      <c r="H192" s="7"/>
      <c r="I192" s="7"/>
      <c r="J192" s="7"/>
      <c r="K192" s="7"/>
      <c r="L192" s="7"/>
      <c r="M192" s="7"/>
      <c r="N192" s="7"/>
      <c r="P192" s="7"/>
      <c r="Q192" s="7"/>
    </row>
    <row r="193" spans="4:17">
      <c r="D193" s="7"/>
      <c r="E193" s="7"/>
      <c r="F193" s="7"/>
      <c r="G193" s="7"/>
      <c r="H193" s="7"/>
      <c r="I193" s="7"/>
      <c r="J193" s="7"/>
      <c r="K193" s="7"/>
      <c r="L193" s="7"/>
      <c r="M193" s="7"/>
      <c r="N193" s="7"/>
      <c r="P193" s="7"/>
      <c r="Q193" s="7"/>
    </row>
    <row r="194" spans="4:17">
      <c r="D194" s="7"/>
      <c r="E194" s="7"/>
      <c r="F194" s="7"/>
      <c r="G194" s="7"/>
      <c r="H194" s="7"/>
      <c r="I194" s="7"/>
      <c r="J194" s="7"/>
      <c r="K194" s="7"/>
      <c r="L194" s="7"/>
      <c r="M194" s="7"/>
      <c r="N194" s="7"/>
      <c r="P194" s="7"/>
      <c r="Q194" s="7"/>
    </row>
    <row r="195" spans="4:17">
      <c r="D195" s="7"/>
      <c r="E195" s="7"/>
      <c r="F195" s="7"/>
      <c r="G195" s="7"/>
      <c r="H195" s="7"/>
      <c r="I195" s="7"/>
      <c r="J195" s="7"/>
      <c r="K195" s="7"/>
      <c r="L195" s="7"/>
      <c r="M195" s="7"/>
      <c r="N195" s="7"/>
      <c r="P195" s="7"/>
      <c r="Q195" s="7"/>
    </row>
    <row r="196" spans="4:17">
      <c r="D196" s="7"/>
      <c r="E196" s="7"/>
      <c r="F196" s="7"/>
      <c r="G196" s="7"/>
      <c r="H196" s="7"/>
      <c r="I196" s="7"/>
      <c r="J196" s="7"/>
      <c r="K196" s="7"/>
      <c r="L196" s="7"/>
      <c r="M196" s="7"/>
      <c r="N196" s="7"/>
      <c r="P196" s="7"/>
      <c r="Q196" s="7"/>
    </row>
    <row r="197" spans="4:17">
      <c r="D197" s="7"/>
      <c r="E197" s="7"/>
      <c r="F197" s="7"/>
      <c r="G197" s="7"/>
      <c r="H197" s="7"/>
      <c r="I197" s="7"/>
      <c r="J197" s="7"/>
      <c r="K197" s="7"/>
      <c r="L197" s="7"/>
      <c r="M197" s="7"/>
      <c r="N197" s="7"/>
      <c r="P197" s="7"/>
      <c r="Q197" s="7"/>
    </row>
    <row r="198" spans="4:17">
      <c r="D198" s="7"/>
      <c r="E198" s="7"/>
      <c r="F198" s="7"/>
      <c r="G198" s="7"/>
      <c r="H198" s="7"/>
      <c r="I198" s="7"/>
      <c r="J198" s="7"/>
      <c r="K198" s="7"/>
      <c r="L198" s="7"/>
      <c r="M198" s="7"/>
      <c r="N198" s="7"/>
      <c r="P198" s="7"/>
      <c r="Q198" s="7"/>
    </row>
    <row r="199" spans="4:17">
      <c r="D199" s="7"/>
      <c r="E199" s="7"/>
      <c r="F199" s="7"/>
      <c r="G199" s="7"/>
      <c r="H199" s="7"/>
      <c r="I199" s="7"/>
      <c r="J199" s="7"/>
      <c r="K199" s="7"/>
      <c r="L199" s="7"/>
      <c r="M199" s="7"/>
      <c r="N199" s="7"/>
      <c r="P199" s="7"/>
      <c r="Q199" s="7"/>
    </row>
    <row r="200" spans="4:17">
      <c r="D200" s="7"/>
      <c r="E200" s="7"/>
      <c r="F200" s="7"/>
      <c r="G200" s="7"/>
      <c r="H200" s="7"/>
      <c r="I200" s="7"/>
      <c r="J200" s="7"/>
      <c r="K200" s="7"/>
      <c r="L200" s="7"/>
      <c r="M200" s="7"/>
      <c r="N200" s="7"/>
      <c r="P200" s="7"/>
      <c r="Q200" s="7"/>
    </row>
    <row r="201" spans="4:17">
      <c r="D201" s="7"/>
      <c r="E201" s="7"/>
      <c r="F201" s="7"/>
      <c r="G201" s="7"/>
      <c r="H201" s="7"/>
      <c r="I201" s="7"/>
      <c r="J201" s="7"/>
      <c r="K201" s="7"/>
      <c r="L201" s="7"/>
      <c r="M201" s="7"/>
      <c r="N201" s="7"/>
      <c r="P201" s="7"/>
    </row>
    <row r="202" spans="4:17">
      <c r="D202" s="7"/>
      <c r="E202" s="7"/>
      <c r="F202" s="7"/>
      <c r="G202" s="7"/>
      <c r="H202" s="7"/>
      <c r="I202" s="7"/>
      <c r="J202" s="7"/>
      <c r="K202" s="7"/>
      <c r="L202" s="7"/>
      <c r="M202" s="7"/>
      <c r="N202" s="7"/>
      <c r="P202" s="7"/>
    </row>
    <row r="203" spans="4:17">
      <c r="D203" s="7"/>
      <c r="E203" s="7"/>
      <c r="F203" s="7"/>
      <c r="G203" s="7"/>
      <c r="H203" s="7"/>
      <c r="I203" s="7"/>
      <c r="J203" s="7"/>
      <c r="K203" s="7"/>
      <c r="L203" s="7"/>
      <c r="M203" s="7"/>
      <c r="N203" s="7"/>
      <c r="P203" s="7"/>
    </row>
    <row r="204" spans="4:17">
      <c r="D204" s="7"/>
      <c r="E204" s="7"/>
      <c r="F204" s="7"/>
      <c r="G204" s="7"/>
      <c r="H204" s="7"/>
      <c r="I204" s="7"/>
      <c r="J204" s="7"/>
      <c r="K204" s="7"/>
      <c r="L204" s="7"/>
      <c r="M204" s="7"/>
      <c r="N204" s="7"/>
      <c r="P204" s="7"/>
    </row>
    <row r="205" spans="4:17">
      <c r="D205" s="7"/>
      <c r="E205" s="7"/>
      <c r="F205" s="7"/>
      <c r="G205" s="7"/>
      <c r="H205" s="7"/>
      <c r="I205" s="7"/>
      <c r="J205" s="7"/>
      <c r="K205" s="7"/>
      <c r="L205" s="7"/>
      <c r="M205" s="7"/>
      <c r="N205" s="7"/>
      <c r="P205" s="7"/>
    </row>
    <row r="206" spans="4:17">
      <c r="D206" s="7"/>
      <c r="E206" s="7"/>
      <c r="F206" s="7"/>
      <c r="G206" s="7"/>
      <c r="H206" s="7"/>
      <c r="I206" s="7"/>
      <c r="J206" s="7"/>
      <c r="K206" s="7"/>
      <c r="L206" s="7"/>
      <c r="M206" s="7"/>
      <c r="N206" s="7"/>
      <c r="P206" s="7"/>
    </row>
    <row r="207" spans="4:17">
      <c r="D207" s="7"/>
      <c r="E207" s="7"/>
      <c r="F207" s="7"/>
      <c r="G207" s="7"/>
      <c r="H207" s="7"/>
      <c r="I207" s="7"/>
      <c r="J207" s="7"/>
      <c r="K207" s="7"/>
      <c r="L207" s="7"/>
      <c r="M207" s="7"/>
      <c r="N207" s="7"/>
      <c r="P207" s="7"/>
    </row>
    <row r="208" spans="4:17">
      <c r="D208" s="7"/>
      <c r="E208" s="7"/>
      <c r="F208" s="7"/>
      <c r="G208" s="7"/>
      <c r="H208" s="7"/>
      <c r="I208" s="7"/>
      <c r="J208" s="7"/>
      <c r="K208" s="7"/>
      <c r="L208" s="7"/>
      <c r="M208" s="7"/>
      <c r="N208" s="7"/>
      <c r="P208" s="7"/>
    </row>
    <row r="209" spans="4:16">
      <c r="D209" s="7"/>
      <c r="E209" s="7"/>
      <c r="F209" s="7"/>
      <c r="G209" s="7"/>
      <c r="H209" s="7"/>
      <c r="I209" s="7"/>
      <c r="J209" s="7"/>
      <c r="K209" s="7"/>
      <c r="L209" s="7"/>
      <c r="M209" s="7"/>
      <c r="N209" s="7"/>
      <c r="P209" s="7"/>
    </row>
    <row r="210" spans="4:16">
      <c r="D210" s="7"/>
      <c r="E210" s="7"/>
      <c r="F210" s="7"/>
      <c r="G210" s="7"/>
      <c r="H210" s="7"/>
      <c r="I210" s="7"/>
      <c r="J210" s="7"/>
      <c r="K210" s="7"/>
      <c r="L210" s="7"/>
      <c r="M210" s="7"/>
      <c r="N210" s="7"/>
      <c r="P210" s="7"/>
    </row>
    <row r="211" spans="4:16">
      <c r="D211" s="7"/>
      <c r="E211" s="7"/>
      <c r="F211" s="7"/>
      <c r="G211" s="7"/>
      <c r="H211" s="7"/>
      <c r="I211" s="7"/>
      <c r="J211" s="7"/>
      <c r="K211" s="7"/>
      <c r="L211" s="7"/>
      <c r="M211" s="7"/>
      <c r="N211" s="7"/>
      <c r="P211" s="7"/>
    </row>
    <row r="212" spans="4:16">
      <c r="D212" s="7"/>
      <c r="E212" s="7"/>
      <c r="F212" s="7"/>
      <c r="G212" s="7"/>
      <c r="H212" s="7"/>
      <c r="I212" s="7"/>
      <c r="J212" s="7"/>
      <c r="K212" s="7"/>
      <c r="L212" s="7"/>
      <c r="M212" s="7"/>
      <c r="N212" s="7"/>
      <c r="P212" s="7"/>
    </row>
    <row r="213" spans="4:16">
      <c r="D213" s="7"/>
      <c r="E213" s="7"/>
      <c r="F213" s="7"/>
      <c r="G213" s="7"/>
      <c r="H213" s="7"/>
      <c r="I213" s="7"/>
      <c r="J213" s="7"/>
      <c r="K213" s="7"/>
      <c r="L213" s="7"/>
      <c r="M213" s="7"/>
      <c r="N213" s="7"/>
      <c r="P213" s="7"/>
    </row>
    <row r="214" spans="4:16">
      <c r="D214" s="7"/>
      <c r="E214" s="7"/>
      <c r="F214" s="7"/>
      <c r="G214" s="7"/>
      <c r="H214" s="7"/>
      <c r="I214" s="7"/>
      <c r="J214" s="7"/>
      <c r="K214" s="7"/>
      <c r="L214" s="7"/>
      <c r="M214" s="7"/>
      <c r="N214" s="7"/>
      <c r="P214" s="7"/>
    </row>
    <row r="215" spans="4:16">
      <c r="D215" s="7"/>
      <c r="E215" s="7"/>
      <c r="F215" s="7"/>
      <c r="G215" s="7"/>
      <c r="H215" s="7"/>
      <c r="I215" s="7"/>
      <c r="J215" s="7"/>
      <c r="K215" s="7"/>
      <c r="L215" s="7"/>
      <c r="M215" s="7"/>
      <c r="N215" s="7"/>
      <c r="P215" s="7"/>
    </row>
    <row r="216" spans="4:16">
      <c r="D216" s="7"/>
      <c r="E216" s="7"/>
      <c r="F216" s="7"/>
      <c r="G216" s="7"/>
      <c r="H216" s="7"/>
      <c r="I216" s="7"/>
      <c r="J216" s="7"/>
      <c r="K216" s="7"/>
      <c r="L216" s="7"/>
      <c r="M216" s="7"/>
      <c r="N216" s="7"/>
      <c r="P216" s="7"/>
    </row>
    <row r="217" spans="4:16">
      <c r="D217" s="7"/>
      <c r="E217" s="7"/>
      <c r="F217" s="7"/>
      <c r="G217" s="7"/>
      <c r="H217" s="7"/>
      <c r="I217" s="7"/>
      <c r="J217" s="7"/>
      <c r="K217" s="7"/>
      <c r="L217" s="7"/>
      <c r="M217" s="7"/>
      <c r="N217" s="7"/>
      <c r="P217" s="7"/>
    </row>
    <row r="218" spans="4:16">
      <c r="D218" s="7"/>
      <c r="E218" s="7"/>
      <c r="F218" s="7"/>
      <c r="G218" s="7"/>
      <c r="H218" s="7"/>
      <c r="I218" s="7"/>
      <c r="J218" s="7"/>
      <c r="K218" s="7"/>
      <c r="L218" s="7"/>
      <c r="M218" s="7"/>
      <c r="N218" s="7"/>
      <c r="P218" s="7"/>
    </row>
    <row r="219" spans="4:16">
      <c r="D219" s="7"/>
      <c r="E219" s="7"/>
      <c r="F219" s="7"/>
      <c r="G219" s="7"/>
      <c r="H219" s="7"/>
      <c r="I219" s="7"/>
      <c r="J219" s="7"/>
      <c r="K219" s="7"/>
      <c r="L219" s="7"/>
      <c r="M219" s="7"/>
      <c r="N219" s="7"/>
      <c r="P219" s="7"/>
    </row>
    <row r="220" spans="4:16">
      <c r="D220" s="7"/>
      <c r="E220" s="7"/>
      <c r="F220" s="7"/>
      <c r="G220" s="7"/>
      <c r="H220" s="7"/>
      <c r="I220" s="7"/>
      <c r="J220" s="7"/>
      <c r="K220" s="7"/>
      <c r="L220" s="7"/>
      <c r="M220" s="7"/>
      <c r="N220" s="7"/>
      <c r="P220" s="7"/>
    </row>
    <row r="221" spans="4:16">
      <c r="D221" s="7"/>
      <c r="E221" s="7"/>
      <c r="F221" s="7"/>
      <c r="G221" s="7"/>
      <c r="H221" s="7"/>
      <c r="I221" s="7"/>
      <c r="J221" s="7"/>
      <c r="K221" s="7"/>
      <c r="L221" s="7"/>
      <c r="M221" s="7"/>
      <c r="N221" s="7"/>
      <c r="P221" s="7"/>
    </row>
    <row r="222" spans="4:16">
      <c r="D222" s="7"/>
      <c r="E222" s="7"/>
      <c r="F222" s="7"/>
      <c r="G222" s="7"/>
      <c r="H222" s="7"/>
      <c r="I222" s="7"/>
      <c r="J222" s="7"/>
      <c r="K222" s="7"/>
      <c r="L222" s="7"/>
      <c r="M222" s="7"/>
      <c r="N222" s="7"/>
      <c r="P222" s="7"/>
    </row>
    <row r="223" spans="4:16">
      <c r="D223" s="7"/>
      <c r="E223" s="7"/>
      <c r="F223" s="7"/>
      <c r="G223" s="7"/>
      <c r="H223" s="7"/>
      <c r="I223" s="7"/>
      <c r="J223" s="7"/>
      <c r="K223" s="7"/>
      <c r="L223" s="7"/>
      <c r="M223" s="7"/>
      <c r="N223" s="7"/>
      <c r="P223" s="7"/>
    </row>
    <row r="224" spans="4:16">
      <c r="D224" s="7"/>
      <c r="E224" s="7"/>
      <c r="F224" s="7"/>
      <c r="G224" s="7"/>
      <c r="H224" s="7"/>
      <c r="I224" s="7"/>
      <c r="J224" s="7"/>
      <c r="K224" s="7"/>
      <c r="L224" s="7"/>
      <c r="M224" s="7"/>
      <c r="N224" s="7"/>
      <c r="P224" s="7"/>
    </row>
    <row r="225" spans="4:16">
      <c r="D225" s="7"/>
      <c r="E225" s="7"/>
      <c r="F225" s="7"/>
      <c r="G225" s="7"/>
      <c r="H225" s="7"/>
      <c r="I225" s="7"/>
      <c r="J225" s="7"/>
      <c r="K225" s="7"/>
      <c r="L225" s="7"/>
      <c r="M225" s="7"/>
      <c r="N225" s="7"/>
      <c r="P225" s="7"/>
    </row>
    <row r="226" spans="4:16">
      <c r="D226" s="7"/>
      <c r="E226" s="7"/>
      <c r="F226" s="7"/>
      <c r="G226" s="7"/>
      <c r="H226" s="7"/>
      <c r="I226" s="7"/>
      <c r="J226" s="7"/>
      <c r="K226" s="7"/>
      <c r="L226" s="7"/>
      <c r="M226" s="7"/>
      <c r="N226" s="7"/>
      <c r="P226" s="7"/>
    </row>
    <row r="227" spans="4:16">
      <c r="D227" s="7"/>
      <c r="E227" s="7"/>
      <c r="F227" s="7"/>
      <c r="G227" s="7"/>
      <c r="H227" s="7"/>
      <c r="I227" s="7"/>
      <c r="J227" s="7"/>
      <c r="K227" s="7"/>
      <c r="L227" s="7"/>
      <c r="M227" s="7"/>
      <c r="N227" s="7"/>
      <c r="P227" s="7"/>
    </row>
    <row r="228" spans="4:16">
      <c r="D228" s="7"/>
      <c r="E228" s="7"/>
      <c r="F228" s="7"/>
      <c r="G228" s="7"/>
      <c r="H228" s="7"/>
      <c r="I228" s="7"/>
      <c r="J228" s="7"/>
      <c r="K228" s="7"/>
      <c r="L228" s="7"/>
      <c r="M228" s="7"/>
      <c r="N228" s="7"/>
      <c r="P228" s="7"/>
    </row>
    <row r="229" spans="4:16">
      <c r="D229" s="7"/>
      <c r="E229" s="7"/>
      <c r="F229" s="7"/>
      <c r="G229" s="7"/>
      <c r="H229" s="7"/>
      <c r="I229" s="7"/>
      <c r="J229" s="7"/>
      <c r="K229" s="7"/>
      <c r="L229" s="7"/>
      <c r="M229" s="7"/>
      <c r="N229" s="7"/>
      <c r="P229" s="7"/>
    </row>
    <row r="230" spans="4:16">
      <c r="D230" s="7"/>
      <c r="E230" s="7"/>
      <c r="F230" s="7"/>
      <c r="G230" s="7"/>
      <c r="H230" s="7"/>
      <c r="I230" s="7"/>
      <c r="J230" s="7"/>
      <c r="K230" s="7"/>
      <c r="L230" s="7"/>
      <c r="M230" s="7"/>
      <c r="N230" s="7"/>
      <c r="P230" s="7"/>
    </row>
    <row r="231" spans="4:16">
      <c r="D231" s="7"/>
      <c r="E231" s="7"/>
      <c r="F231" s="7"/>
      <c r="G231" s="7"/>
      <c r="H231" s="7"/>
      <c r="I231" s="7"/>
      <c r="J231" s="7"/>
      <c r="K231" s="7"/>
      <c r="L231" s="7"/>
      <c r="M231" s="7"/>
      <c r="N231" s="7"/>
      <c r="P231" s="7"/>
    </row>
    <row r="232" spans="4:16">
      <c r="D232" s="7"/>
      <c r="E232" s="7"/>
      <c r="F232" s="7"/>
      <c r="G232" s="7"/>
      <c r="H232" s="7"/>
      <c r="I232" s="7"/>
      <c r="J232" s="7"/>
      <c r="K232" s="7"/>
      <c r="L232" s="7"/>
      <c r="M232" s="7"/>
      <c r="N232" s="7"/>
      <c r="P232" s="7"/>
    </row>
    <row r="233" spans="4:16">
      <c r="D233" s="7"/>
      <c r="E233" s="7"/>
      <c r="F233" s="7"/>
      <c r="G233" s="7"/>
      <c r="H233" s="7"/>
      <c r="I233" s="7"/>
      <c r="J233" s="7"/>
      <c r="K233" s="7"/>
      <c r="L233" s="7"/>
      <c r="M233" s="7"/>
      <c r="N233" s="7"/>
      <c r="P233" s="7"/>
    </row>
    <row r="234" spans="4:16">
      <c r="D234" s="7"/>
      <c r="E234" s="7"/>
      <c r="F234" s="7"/>
      <c r="G234" s="7"/>
      <c r="H234" s="7"/>
      <c r="I234" s="7"/>
      <c r="J234" s="7"/>
      <c r="K234" s="7"/>
      <c r="L234" s="7"/>
      <c r="M234" s="7"/>
      <c r="N234" s="7"/>
      <c r="P234" s="7"/>
    </row>
    <row r="235" spans="4:16">
      <c r="D235" s="7"/>
      <c r="E235" s="7"/>
      <c r="F235" s="7"/>
      <c r="G235" s="7"/>
      <c r="H235" s="7"/>
      <c r="I235" s="7"/>
      <c r="J235" s="7"/>
      <c r="K235" s="7"/>
      <c r="L235" s="7"/>
      <c r="M235" s="7"/>
      <c r="N235" s="7"/>
      <c r="P235" s="7"/>
    </row>
    <row r="236" spans="4:16">
      <c r="D236" s="7"/>
      <c r="E236" s="7"/>
      <c r="F236" s="7"/>
      <c r="G236" s="7"/>
      <c r="H236" s="7"/>
      <c r="I236" s="7"/>
      <c r="J236" s="7"/>
      <c r="K236" s="7"/>
      <c r="L236" s="7"/>
      <c r="M236" s="7"/>
      <c r="N236" s="7"/>
      <c r="P236" s="7"/>
    </row>
    <row r="237" spans="4:16">
      <c r="D237" s="7"/>
      <c r="E237" s="7"/>
      <c r="F237" s="7"/>
      <c r="G237" s="7"/>
      <c r="H237" s="7"/>
      <c r="I237" s="7"/>
      <c r="J237" s="7"/>
      <c r="K237" s="7"/>
      <c r="L237" s="7"/>
      <c r="M237" s="7"/>
      <c r="N237" s="7"/>
      <c r="P237" s="7"/>
    </row>
    <row r="238" spans="4:16">
      <c r="F238" s="7"/>
    </row>
    <row r="239" spans="4:16">
      <c r="F239" s="7"/>
    </row>
    <row r="240" spans="4:16">
      <c r="F240" s="7"/>
    </row>
    <row r="241" spans="6:18">
      <c r="F241" s="7"/>
    </row>
    <row r="242" spans="6:18">
      <c r="F242" s="7"/>
    </row>
    <row r="243" spans="6:18">
      <c r="F243" s="7"/>
    </row>
    <row r="244" spans="6:18">
      <c r="F244" s="7"/>
    </row>
    <row r="245" spans="6:18">
      <c r="F245" s="7"/>
    </row>
    <row r="246" spans="6:18">
      <c r="F246" s="7"/>
    </row>
    <row r="247" spans="6:18">
      <c r="F247" s="7"/>
    </row>
    <row r="248" spans="6:18">
      <c r="F248" s="7"/>
    </row>
    <row r="249" spans="6:18">
      <c r="F249" s="7"/>
    </row>
    <row r="250" spans="6:18">
      <c r="F250" s="7"/>
    </row>
    <row r="251" spans="6:18">
      <c r="F251" s="7"/>
    </row>
    <row r="252" spans="6:18">
      <c r="F252" s="7"/>
    </row>
    <row r="253" spans="6:18">
      <c r="F253" s="7"/>
      <c r="G253" s="7"/>
      <c r="H253" s="7"/>
      <c r="I253" s="7"/>
      <c r="J253" s="7"/>
      <c r="K253" s="7"/>
      <c r="L253" s="7"/>
      <c r="M253" s="7"/>
      <c r="N253" s="7"/>
    </row>
    <row r="254" spans="6:18">
      <c r="F254" s="7"/>
      <c r="G254" s="7"/>
      <c r="H254" s="7"/>
      <c r="I254" s="7"/>
      <c r="J254" s="7"/>
      <c r="K254" s="7"/>
      <c r="L254" s="7"/>
      <c r="M254" s="7"/>
      <c r="N254" s="7"/>
    </row>
    <row r="255" spans="6:18">
      <c r="F255" s="7"/>
      <c r="G255" s="38" t="s">
        <v>487</v>
      </c>
      <c r="H255" s="33" t="s">
        <v>542</v>
      </c>
      <c r="I255" s="7" t="s">
        <v>27</v>
      </c>
      <c r="J255" s="37" t="s">
        <v>488</v>
      </c>
      <c r="K255" s="40" t="s">
        <v>543</v>
      </c>
      <c r="L255" s="7" t="s">
        <v>27</v>
      </c>
      <c r="M255" s="39" t="s">
        <v>24</v>
      </c>
      <c r="N255" s="31" t="s">
        <v>489</v>
      </c>
      <c r="O255" s="7" t="s">
        <v>27</v>
      </c>
      <c r="P255" s="1" t="s">
        <v>486</v>
      </c>
      <c r="Q255" s="40" t="s">
        <v>490</v>
      </c>
      <c r="R255" s="7" t="s">
        <v>27</v>
      </c>
    </row>
    <row r="256" spans="6:18">
      <c r="F256" s="7"/>
      <c r="G256" s="32">
        <v>1605</v>
      </c>
      <c r="H256" s="32">
        <v>1768</v>
      </c>
      <c r="I256" s="7">
        <f>G256-H256</f>
        <v>-163</v>
      </c>
      <c r="J256" s="7">
        <v>1572</v>
      </c>
      <c r="K256" s="7">
        <v>1223</v>
      </c>
      <c r="L256" s="7">
        <f>J256-K256</f>
        <v>349</v>
      </c>
      <c r="M256" s="32">
        <v>1348</v>
      </c>
      <c r="N256" s="32">
        <v>2589</v>
      </c>
      <c r="O256" s="7">
        <f>M256-N256</f>
        <v>-1241</v>
      </c>
      <c r="P256" s="3">
        <v>1829</v>
      </c>
      <c r="Q256" s="7">
        <v>1189</v>
      </c>
      <c r="R256">
        <f>P256-Q256</f>
        <v>640</v>
      </c>
    </row>
    <row r="257" spans="7:18">
      <c r="G257" s="32">
        <v>3188</v>
      </c>
      <c r="H257" s="34">
        <v>1011</v>
      </c>
      <c r="I257" s="7">
        <f t="shared" ref="I257:I278" si="12">G257-H257</f>
        <v>2177</v>
      </c>
      <c r="J257" s="7">
        <v>3751</v>
      </c>
      <c r="K257" s="7">
        <v>2747</v>
      </c>
      <c r="L257" s="7">
        <f t="shared" ref="L257:L278" si="13">J257-K257</f>
        <v>1004</v>
      </c>
      <c r="M257" s="32">
        <v>1627</v>
      </c>
      <c r="N257" s="32">
        <v>1196</v>
      </c>
      <c r="O257" s="7">
        <f t="shared" ref="O257:O278" si="14">M257-N257</f>
        <v>431</v>
      </c>
      <c r="P257" s="7">
        <v>2409</v>
      </c>
      <c r="Q257" s="7">
        <v>1329</v>
      </c>
      <c r="R257" s="7">
        <f t="shared" ref="R257:R278" si="15">P257-Q257</f>
        <v>1080</v>
      </c>
    </row>
    <row r="258" spans="7:18">
      <c r="G258" s="32">
        <v>3075</v>
      </c>
      <c r="H258" s="32">
        <v>2546</v>
      </c>
      <c r="I258" s="7">
        <f t="shared" si="12"/>
        <v>529</v>
      </c>
      <c r="J258" s="7">
        <v>2746</v>
      </c>
      <c r="K258" s="7">
        <v>2764</v>
      </c>
      <c r="L258" s="7">
        <f t="shared" si="13"/>
        <v>-18</v>
      </c>
      <c r="M258" s="32">
        <v>1840</v>
      </c>
      <c r="N258" s="32">
        <v>1775</v>
      </c>
      <c r="O258" s="7">
        <f t="shared" si="14"/>
        <v>65</v>
      </c>
      <c r="P258" s="7">
        <v>1290</v>
      </c>
      <c r="Q258" s="7">
        <v>3809</v>
      </c>
      <c r="R258" s="7">
        <f t="shared" si="15"/>
        <v>-2519</v>
      </c>
    </row>
    <row r="259" spans="7:18">
      <c r="G259" s="32">
        <v>1024</v>
      </c>
      <c r="H259" s="32">
        <v>833</v>
      </c>
      <c r="I259" s="7">
        <f t="shared" si="12"/>
        <v>191</v>
      </c>
      <c r="J259" s="7">
        <v>920</v>
      </c>
      <c r="K259" s="7">
        <v>1132</v>
      </c>
      <c r="L259" s="7">
        <f t="shared" si="13"/>
        <v>-212</v>
      </c>
      <c r="M259" s="32">
        <v>1671</v>
      </c>
      <c r="N259" s="32">
        <v>1441</v>
      </c>
      <c r="O259" s="7">
        <f t="shared" si="14"/>
        <v>230</v>
      </c>
      <c r="P259" s="7">
        <v>1106</v>
      </c>
      <c r="Q259" s="7">
        <v>1240</v>
      </c>
      <c r="R259" s="7">
        <f t="shared" si="15"/>
        <v>-134</v>
      </c>
    </row>
    <row r="260" spans="7:18">
      <c r="G260" s="34">
        <v>773</v>
      </c>
      <c r="H260" s="32">
        <v>2344</v>
      </c>
      <c r="I260" s="7">
        <f t="shared" si="12"/>
        <v>-1571</v>
      </c>
      <c r="J260" s="4">
        <v>2328</v>
      </c>
      <c r="K260" s="7">
        <v>3496</v>
      </c>
      <c r="L260" s="7">
        <f t="shared" si="13"/>
        <v>-1168</v>
      </c>
      <c r="M260" s="32">
        <v>2156</v>
      </c>
      <c r="N260" s="32">
        <v>1869</v>
      </c>
      <c r="O260" s="7">
        <f t="shared" si="14"/>
        <v>287</v>
      </c>
      <c r="P260" s="7">
        <v>2461</v>
      </c>
      <c r="Q260" s="7">
        <v>1324</v>
      </c>
      <c r="R260" s="7">
        <f t="shared" si="15"/>
        <v>1137</v>
      </c>
    </row>
    <row r="261" spans="7:18">
      <c r="G261" s="34">
        <v>600</v>
      </c>
      <c r="H261" s="32">
        <v>748</v>
      </c>
      <c r="I261" s="7">
        <f t="shared" si="12"/>
        <v>-148</v>
      </c>
      <c r="J261" s="4">
        <v>1799</v>
      </c>
      <c r="K261" s="7">
        <v>1018</v>
      </c>
      <c r="L261" s="7">
        <f t="shared" si="13"/>
        <v>781</v>
      </c>
      <c r="M261" s="32">
        <v>2343</v>
      </c>
      <c r="N261" s="32">
        <v>1152</v>
      </c>
      <c r="O261" s="7">
        <f t="shared" si="14"/>
        <v>1191</v>
      </c>
      <c r="P261" s="7">
        <v>2151</v>
      </c>
      <c r="Q261" s="7">
        <v>1086</v>
      </c>
      <c r="R261" s="7">
        <f t="shared" si="15"/>
        <v>1065</v>
      </c>
    </row>
    <row r="262" spans="7:18">
      <c r="G262" s="34">
        <v>1441</v>
      </c>
      <c r="H262" s="32">
        <v>2045</v>
      </c>
      <c r="I262" s="7">
        <f t="shared" si="12"/>
        <v>-604</v>
      </c>
      <c r="J262" s="4">
        <v>473</v>
      </c>
      <c r="K262" s="7">
        <v>1220</v>
      </c>
      <c r="L262" s="7">
        <f t="shared" si="13"/>
        <v>-747</v>
      </c>
      <c r="M262" s="32">
        <v>938</v>
      </c>
      <c r="N262" s="32">
        <v>1217</v>
      </c>
      <c r="O262" s="7">
        <f t="shared" si="14"/>
        <v>-279</v>
      </c>
      <c r="P262" s="7">
        <v>1929</v>
      </c>
      <c r="Q262" s="7">
        <v>1100</v>
      </c>
      <c r="R262" s="7">
        <f t="shared" si="15"/>
        <v>829</v>
      </c>
    </row>
    <row r="263" spans="7:18">
      <c r="G263" s="32">
        <v>951</v>
      </c>
      <c r="H263" s="32">
        <v>884</v>
      </c>
      <c r="I263" s="7">
        <f t="shared" si="12"/>
        <v>67</v>
      </c>
      <c r="J263" s="3">
        <v>1136.75</v>
      </c>
      <c r="K263" s="7">
        <v>1235</v>
      </c>
      <c r="L263" s="7">
        <f t="shared" si="13"/>
        <v>-98.25</v>
      </c>
      <c r="M263" s="32">
        <v>983</v>
      </c>
      <c r="N263" s="32">
        <v>1045</v>
      </c>
      <c r="O263" s="7">
        <f t="shared" si="14"/>
        <v>-62</v>
      </c>
      <c r="P263" s="7">
        <v>1219</v>
      </c>
      <c r="Q263" s="7">
        <v>830</v>
      </c>
      <c r="R263" s="7">
        <f t="shared" si="15"/>
        <v>389</v>
      </c>
    </row>
    <row r="264" spans="7:18">
      <c r="G264" s="35">
        <v>5069.5</v>
      </c>
      <c r="H264" s="32">
        <v>4890</v>
      </c>
      <c r="I264" s="7">
        <f t="shared" si="12"/>
        <v>179.5</v>
      </c>
      <c r="J264" s="4">
        <v>1801</v>
      </c>
      <c r="K264" s="4">
        <v>2105</v>
      </c>
      <c r="L264" s="7">
        <f t="shared" si="13"/>
        <v>-304</v>
      </c>
      <c r="M264" s="34">
        <v>1760</v>
      </c>
      <c r="N264" s="32">
        <v>4761</v>
      </c>
      <c r="O264" s="7">
        <f t="shared" si="14"/>
        <v>-3001</v>
      </c>
      <c r="P264" s="7">
        <v>8729</v>
      </c>
      <c r="Q264" s="3">
        <v>5069.5</v>
      </c>
      <c r="R264" s="7">
        <f t="shared" si="15"/>
        <v>3659.5</v>
      </c>
    </row>
    <row r="265" spans="7:18">
      <c r="G265" s="32">
        <v>1804</v>
      </c>
      <c r="H265" s="32">
        <v>730</v>
      </c>
      <c r="I265" s="7">
        <f t="shared" si="12"/>
        <v>1074</v>
      </c>
      <c r="J265" s="7">
        <v>1264</v>
      </c>
      <c r="K265" s="7">
        <v>1648</v>
      </c>
      <c r="L265" s="7">
        <f t="shared" si="13"/>
        <v>-384</v>
      </c>
      <c r="M265" s="32">
        <v>835</v>
      </c>
      <c r="N265" s="32">
        <v>1117</v>
      </c>
      <c r="O265" s="7">
        <f t="shared" si="14"/>
        <v>-282</v>
      </c>
      <c r="P265" s="7">
        <v>1388</v>
      </c>
      <c r="Q265" s="7">
        <v>1423</v>
      </c>
      <c r="R265" s="7">
        <f t="shared" si="15"/>
        <v>-35</v>
      </c>
    </row>
    <row r="266" spans="7:18">
      <c r="G266" s="34">
        <v>3101</v>
      </c>
      <c r="H266" s="34">
        <v>1208</v>
      </c>
      <c r="I266" s="7">
        <f t="shared" si="12"/>
        <v>1893</v>
      </c>
      <c r="J266" s="4">
        <v>938</v>
      </c>
      <c r="K266" s="4">
        <v>3451</v>
      </c>
      <c r="L266" s="7">
        <f t="shared" si="13"/>
        <v>-2513</v>
      </c>
      <c r="M266" s="34">
        <v>1161</v>
      </c>
      <c r="N266" s="34">
        <v>5076</v>
      </c>
      <c r="O266" s="7">
        <f t="shared" si="14"/>
        <v>-3915</v>
      </c>
      <c r="P266" s="4">
        <v>2663</v>
      </c>
      <c r="Q266" s="4">
        <v>2056</v>
      </c>
      <c r="R266" s="7">
        <f t="shared" si="15"/>
        <v>607</v>
      </c>
    </row>
    <row r="267" spans="7:18">
      <c r="G267" s="32">
        <v>1868</v>
      </c>
      <c r="H267" s="32">
        <v>1544</v>
      </c>
      <c r="I267" s="7">
        <f t="shared" si="12"/>
        <v>324</v>
      </c>
      <c r="J267" s="7">
        <v>2443</v>
      </c>
      <c r="K267" s="3">
        <v>1957.875</v>
      </c>
      <c r="L267" s="7">
        <f t="shared" si="13"/>
        <v>485.125</v>
      </c>
      <c r="M267" s="32">
        <v>983</v>
      </c>
      <c r="N267" s="32">
        <v>1429</v>
      </c>
      <c r="O267" s="7">
        <f t="shared" si="14"/>
        <v>-446</v>
      </c>
      <c r="P267" s="7">
        <v>2016</v>
      </c>
      <c r="Q267" s="7">
        <v>1596</v>
      </c>
      <c r="R267" s="7">
        <f t="shared" si="15"/>
        <v>420</v>
      </c>
    </row>
    <row r="268" spans="7:18">
      <c r="G268" s="32">
        <v>3558</v>
      </c>
      <c r="H268" s="34">
        <v>2146</v>
      </c>
      <c r="I268" s="7">
        <f t="shared" si="12"/>
        <v>1412</v>
      </c>
      <c r="J268" s="4">
        <v>1575</v>
      </c>
      <c r="K268" s="4">
        <v>4124</v>
      </c>
      <c r="L268" s="7">
        <f t="shared" si="13"/>
        <v>-2549</v>
      </c>
      <c r="M268" s="34">
        <v>1399</v>
      </c>
      <c r="N268" s="34">
        <v>2155</v>
      </c>
      <c r="O268" s="7">
        <f t="shared" si="14"/>
        <v>-756</v>
      </c>
      <c r="P268" s="4">
        <v>5322</v>
      </c>
      <c r="Q268" s="4">
        <v>4341</v>
      </c>
      <c r="R268" s="7">
        <f t="shared" si="15"/>
        <v>981</v>
      </c>
    </row>
    <row r="269" spans="7:18">
      <c r="G269" s="32">
        <v>1473</v>
      </c>
      <c r="H269" s="34">
        <v>1118</v>
      </c>
      <c r="I269" s="7">
        <f t="shared" si="12"/>
        <v>355</v>
      </c>
      <c r="J269" s="4">
        <v>2523</v>
      </c>
      <c r="K269" s="4">
        <v>4788</v>
      </c>
      <c r="L269" s="7">
        <f t="shared" si="13"/>
        <v>-2265</v>
      </c>
      <c r="M269" s="34">
        <v>1505</v>
      </c>
      <c r="N269" s="34">
        <v>2669</v>
      </c>
      <c r="O269" s="7">
        <f t="shared" si="14"/>
        <v>-1164</v>
      </c>
      <c r="P269" s="4">
        <v>2312</v>
      </c>
      <c r="Q269" s="4">
        <v>4195</v>
      </c>
      <c r="R269" s="7">
        <f t="shared" si="15"/>
        <v>-1883</v>
      </c>
    </row>
    <row r="270" spans="7:18">
      <c r="G270" s="32">
        <v>948</v>
      </c>
      <c r="H270" s="32">
        <v>1031</v>
      </c>
      <c r="I270" s="7">
        <f t="shared" si="12"/>
        <v>-83</v>
      </c>
      <c r="J270" s="7">
        <v>990</v>
      </c>
      <c r="K270" s="7">
        <v>1334</v>
      </c>
      <c r="L270" s="7">
        <f t="shared" si="13"/>
        <v>-344</v>
      </c>
      <c r="M270" s="32">
        <v>930</v>
      </c>
      <c r="N270" s="32">
        <v>792</v>
      </c>
      <c r="O270" s="7">
        <f t="shared" si="14"/>
        <v>138</v>
      </c>
      <c r="P270" s="7">
        <v>1275</v>
      </c>
      <c r="Q270" s="7">
        <v>903</v>
      </c>
      <c r="R270" s="7">
        <f t="shared" si="15"/>
        <v>372</v>
      </c>
    </row>
    <row r="271" spans="7:18">
      <c r="G271" s="34">
        <v>907</v>
      </c>
      <c r="H271" s="32">
        <v>1223</v>
      </c>
      <c r="I271" s="7">
        <f t="shared" si="12"/>
        <v>-316</v>
      </c>
      <c r="J271" s="4">
        <v>986</v>
      </c>
      <c r="K271" s="7">
        <v>1128</v>
      </c>
      <c r="L271" s="7">
        <f t="shared" si="13"/>
        <v>-142</v>
      </c>
      <c r="M271" s="34">
        <v>1140</v>
      </c>
      <c r="N271" s="32">
        <v>3339</v>
      </c>
      <c r="O271" s="7">
        <f t="shared" si="14"/>
        <v>-2199</v>
      </c>
      <c r="P271" s="3">
        <v>1940.125</v>
      </c>
      <c r="Q271" s="7">
        <v>1421</v>
      </c>
      <c r="R271" s="7">
        <f t="shared" si="15"/>
        <v>519.125</v>
      </c>
    </row>
    <row r="272" spans="7:18">
      <c r="G272" s="34">
        <v>1824</v>
      </c>
      <c r="H272" s="35">
        <v>2888.5</v>
      </c>
      <c r="I272" s="7">
        <f t="shared" si="12"/>
        <v>-1064.5</v>
      </c>
      <c r="J272" s="4">
        <v>5955</v>
      </c>
      <c r="K272" s="4">
        <v>5574</v>
      </c>
      <c r="L272" s="7">
        <f t="shared" si="13"/>
        <v>381</v>
      </c>
      <c r="M272" s="34">
        <v>1101</v>
      </c>
      <c r="N272" s="34">
        <v>1196</v>
      </c>
      <c r="O272" s="7">
        <f t="shared" si="14"/>
        <v>-95</v>
      </c>
      <c r="P272" s="4">
        <v>1294</v>
      </c>
      <c r="Q272" s="4">
        <v>5207</v>
      </c>
      <c r="R272" s="7">
        <f t="shared" si="15"/>
        <v>-3913</v>
      </c>
    </row>
    <row r="273" spans="7:18">
      <c r="G273" s="32">
        <v>2241</v>
      </c>
      <c r="H273" s="32">
        <v>1128</v>
      </c>
      <c r="I273" s="7">
        <f t="shared" si="12"/>
        <v>1113</v>
      </c>
      <c r="J273" s="7">
        <v>1724</v>
      </c>
      <c r="K273" s="7">
        <v>2530</v>
      </c>
      <c r="L273" s="7">
        <f t="shared" si="13"/>
        <v>-806</v>
      </c>
      <c r="M273" s="32">
        <v>2576</v>
      </c>
      <c r="N273" s="32">
        <v>1765</v>
      </c>
      <c r="O273" s="7">
        <f t="shared" si="14"/>
        <v>811</v>
      </c>
      <c r="P273" s="7">
        <v>2693</v>
      </c>
      <c r="Q273" s="7">
        <v>2369</v>
      </c>
      <c r="R273" s="7">
        <f t="shared" si="15"/>
        <v>324</v>
      </c>
    </row>
    <row r="274" spans="7:18">
      <c r="G274" s="32">
        <v>2270</v>
      </c>
      <c r="H274" s="34">
        <v>1804</v>
      </c>
      <c r="I274" s="7">
        <f t="shared" si="12"/>
        <v>466</v>
      </c>
      <c r="J274" s="4">
        <v>2064</v>
      </c>
      <c r="K274" s="4">
        <v>1197</v>
      </c>
      <c r="L274" s="7">
        <f t="shared" si="13"/>
        <v>867</v>
      </c>
      <c r="M274" s="34">
        <v>1828</v>
      </c>
      <c r="N274" s="34">
        <v>4676</v>
      </c>
      <c r="O274" s="7">
        <f t="shared" si="14"/>
        <v>-2848</v>
      </c>
      <c r="P274" s="4">
        <v>5429</v>
      </c>
      <c r="Q274" s="4">
        <v>1816</v>
      </c>
      <c r="R274" s="7">
        <f t="shared" si="15"/>
        <v>3613</v>
      </c>
    </row>
    <row r="275" spans="7:18">
      <c r="G275" s="32">
        <v>877</v>
      </c>
      <c r="H275" s="34">
        <v>558</v>
      </c>
      <c r="I275" s="7">
        <f t="shared" si="12"/>
        <v>319</v>
      </c>
      <c r="J275" s="4">
        <v>1217</v>
      </c>
      <c r="K275" s="4">
        <v>1266</v>
      </c>
      <c r="L275" s="7">
        <f t="shared" si="13"/>
        <v>-49</v>
      </c>
      <c r="M275" s="34">
        <v>820</v>
      </c>
      <c r="N275" s="34">
        <v>587</v>
      </c>
      <c r="O275" s="7">
        <f t="shared" si="14"/>
        <v>233</v>
      </c>
      <c r="P275" s="4">
        <v>982</v>
      </c>
      <c r="Q275" s="4">
        <v>1001</v>
      </c>
      <c r="R275" s="7">
        <f t="shared" si="15"/>
        <v>-19</v>
      </c>
    </row>
    <row r="276" spans="7:18">
      <c r="G276" s="32">
        <v>1066</v>
      </c>
      <c r="H276" s="34">
        <v>963</v>
      </c>
      <c r="I276" s="7">
        <f t="shared" si="12"/>
        <v>103</v>
      </c>
      <c r="J276" s="4">
        <v>2375</v>
      </c>
      <c r="K276" s="4">
        <v>1005</v>
      </c>
      <c r="L276" s="7">
        <f t="shared" si="13"/>
        <v>1370</v>
      </c>
      <c r="M276" s="34">
        <v>2780</v>
      </c>
      <c r="N276" s="34">
        <v>1655</v>
      </c>
      <c r="O276" s="7">
        <f t="shared" si="14"/>
        <v>1125</v>
      </c>
      <c r="P276" s="4">
        <v>3818</v>
      </c>
      <c r="Q276" s="4">
        <v>2590</v>
      </c>
      <c r="R276" s="7">
        <f t="shared" si="15"/>
        <v>1228</v>
      </c>
    </row>
    <row r="277" spans="7:18">
      <c r="G277" s="36">
        <v>5229.125</v>
      </c>
      <c r="H277" s="34">
        <v>2979</v>
      </c>
      <c r="I277" s="7">
        <f t="shared" si="12"/>
        <v>2250.125</v>
      </c>
      <c r="J277" s="4">
        <v>1915</v>
      </c>
      <c r="K277" s="4">
        <v>2272</v>
      </c>
      <c r="L277" s="7">
        <f t="shared" si="13"/>
        <v>-357</v>
      </c>
      <c r="M277" s="34">
        <v>3590</v>
      </c>
      <c r="N277" s="34">
        <v>5264</v>
      </c>
      <c r="O277" s="7">
        <f t="shared" si="14"/>
        <v>-1674</v>
      </c>
      <c r="P277" s="2">
        <v>5229.125</v>
      </c>
      <c r="Q277" s="4">
        <v>6431</v>
      </c>
      <c r="R277" s="7">
        <f t="shared" si="15"/>
        <v>-1201.875</v>
      </c>
    </row>
    <row r="278" spans="7:18">
      <c r="G278" s="32">
        <v>1849</v>
      </c>
      <c r="H278" s="32">
        <v>1185</v>
      </c>
      <c r="I278" s="7">
        <f t="shared" si="12"/>
        <v>664</v>
      </c>
      <c r="J278" s="7">
        <v>1381</v>
      </c>
      <c r="K278" s="7">
        <v>1724</v>
      </c>
      <c r="L278" s="7">
        <f t="shared" si="13"/>
        <v>-343</v>
      </c>
      <c r="M278" s="32">
        <v>1531</v>
      </c>
      <c r="N278" s="32">
        <v>2328</v>
      </c>
      <c r="O278" s="7">
        <f t="shared" si="14"/>
        <v>-797</v>
      </c>
      <c r="P278" s="7">
        <v>815</v>
      </c>
      <c r="Q278" s="7">
        <v>831</v>
      </c>
      <c r="R278" s="7">
        <f t="shared" si="15"/>
        <v>-16</v>
      </c>
    </row>
    <row r="279" spans="7:18">
      <c r="I279">
        <f>AVERAGE(I256:I278)</f>
        <v>398.57065217391306</v>
      </c>
      <c r="L279">
        <f>AVERAGE(L256:L278)</f>
        <v>-307.04891304347825</v>
      </c>
      <c r="O279" s="7">
        <f>AVERAGE(O256:O278)</f>
        <v>-619.47826086956525</v>
      </c>
      <c r="R279">
        <f>AVERAGE(R256:R278)</f>
        <v>310.55434782608694</v>
      </c>
    </row>
    <row r="283" spans="7:18">
      <c r="J283" t="s">
        <v>25</v>
      </c>
      <c r="K283" t="s">
        <v>26</v>
      </c>
    </row>
    <row r="284" spans="7:18">
      <c r="I284" t="s">
        <v>23</v>
      </c>
      <c r="J284">
        <v>-619.47799999999995</v>
      </c>
      <c r="K284">
        <v>310.55399999999997</v>
      </c>
    </row>
    <row r="285" spans="7:18">
      <c r="I285" t="s">
        <v>22</v>
      </c>
      <c r="J285">
        <v>398.57</v>
      </c>
      <c r="K285">
        <v>-307.04000000000002</v>
      </c>
    </row>
    <row r="298" spans="8:8">
      <c r="H298" t="s">
        <v>28</v>
      </c>
    </row>
    <row r="300" spans="8:8">
      <c r="H300" t="s">
        <v>29</v>
      </c>
    </row>
    <row r="301" spans="8:8">
      <c r="H301" t="s">
        <v>30</v>
      </c>
    </row>
  </sheetData>
  <mergeCells count="1">
    <mergeCell ref="O33:P33"/>
  </mergeCells>
  <phoneticPr fontId="10" type="noConversion"/>
  <pageMargins left="0.75" right="0.75" top="1" bottom="1" header="0.5" footer="0.5"/>
  <pageSetup paperSize="9" orientation="portrait" horizontalDpi="4294967292" verticalDpi="4294967292"/>
  <drawing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Cover sheet </vt:lpstr>
      <vt:lpstr>1. E1 Decisions</vt:lpstr>
      <vt:lpstr>2. E1 Justifications</vt:lpstr>
      <vt:lpstr>3. E2 Emotion Latencies </vt:lpstr>
      <vt:lpstr>4. E2 Decision Latencies</vt:lpstr>
    </vt:vector>
  </TitlesOfParts>
  <Company>Trinity Collge Dublin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Eoin Gubbins</dc:creator>
  <cp:lastModifiedBy>Ruth Byrne</cp:lastModifiedBy>
  <dcterms:created xsi:type="dcterms:W3CDTF">2012-08-02T13:24:16Z</dcterms:created>
  <dcterms:modified xsi:type="dcterms:W3CDTF">2014-01-13T12:59:50Z</dcterms:modified>
</cp:coreProperties>
</file>